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psauedusa-my.sharepoint.com/personal/mb_mohammed_psau_edu_sa/Documents/اللجنة الدائمة لإعداد التقرير السنوي للجامعة/التقرير السنوي الرابع عشر 1444 هــ/"/>
    </mc:Choice>
  </mc:AlternateContent>
  <xr:revisionPtr revIDLastSave="9" documentId="8_{327A15C8-923F-4E46-9776-D8B9F1ACFEE0}" xr6:coauthVersionLast="47" xr6:coauthVersionMax="47" xr10:uidLastSave="{69C2C42A-B813-4383-A613-C6419273BBB9}"/>
  <bookViews>
    <workbookView xWindow="-120" yWindow="-120" windowWidth="29040" windowHeight="15720" tabRatio="918" activeTab="2" xr2:uid="{00000000-000D-0000-FFFF-FFFF00000000}"/>
  </bookViews>
  <sheets>
    <sheet name="عدد هيئة التدريس حسب الكلية" sheetId="1" r:id="rId1"/>
    <sheet name="عدد هيئة التدريس حسب الجنسية" sheetId="2" r:id="rId2"/>
    <sheet name="عدد هيئة التدريس حسب الجنس" sheetId="3" r:id="rId3"/>
    <sheet name="عدد هيئة التدريس حسب الرتبة" sheetId="4" r:id="rId4"/>
    <sheet name="ع هيئة التدريس بالرتبة والجنسية" sheetId="5" r:id="rId5"/>
    <sheet name="ع هيئة التدريس حسب الكلية والمؤ" sheetId="7" r:id="rId6"/>
    <sheet name="تطور ع هيئة التدريس جسب الرتبة" sheetId="8" r:id="rId7"/>
    <sheet name="نسبة ع هيئة التدريس للطلاب" sheetId="9" r:id="rId8"/>
    <sheet name="ع هيئة التدريس ممن تم ترقيتهم" sheetId="10" r:id="rId9"/>
    <sheet name="ع هيئة التدريس ممن تركوا الخدمة" sheetId="11" r:id="rId10"/>
    <sheet name="الأساتذة الزائرين" sheetId="17" r:id="rId11"/>
    <sheet name="أعداد المدرسين في المعاهد" sheetId="1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1" l="1"/>
  <c r="B11" i="11"/>
  <c r="P11" i="11" s="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5" i="11"/>
  <c r="P6" i="11"/>
  <c r="P8" i="11"/>
  <c r="R5" i="10"/>
  <c r="S7" i="8"/>
  <c r="S8" i="8"/>
  <c r="S9" i="8"/>
  <c r="R7" i="8"/>
  <c r="R8" i="8"/>
  <c r="R9" i="8"/>
  <c r="R10" i="8"/>
  <c r="N16" i="5"/>
  <c r="J15" i="7"/>
  <c r="J6" i="7"/>
  <c r="J7" i="7"/>
  <c r="J8" i="7"/>
  <c r="J9" i="7"/>
  <c r="J10" i="7"/>
  <c r="J11" i="7"/>
  <c r="J12" i="7"/>
  <c r="J13" i="7"/>
  <c r="J14" i="7"/>
  <c r="J16" i="7"/>
  <c r="J17" i="7"/>
  <c r="J18" i="7"/>
  <c r="J19" i="7"/>
  <c r="J20" i="7"/>
  <c r="J21" i="7"/>
  <c r="J22" i="7"/>
  <c r="J23" i="7"/>
  <c r="J5" i="7"/>
  <c r="N7" i="5"/>
  <c r="N8" i="5"/>
  <c r="N9" i="5"/>
  <c r="N10" i="5"/>
  <c r="N11" i="5"/>
  <c r="N12" i="5"/>
  <c r="N13" i="5"/>
  <c r="N14" i="5"/>
  <c r="N15" i="5"/>
  <c r="N17" i="5"/>
  <c r="N18" i="5"/>
  <c r="N19" i="5"/>
  <c r="N20" i="5"/>
  <c r="N21" i="5"/>
  <c r="N22" i="5"/>
  <c r="N23" i="5"/>
  <c r="N24" i="5"/>
  <c r="N6" i="5"/>
  <c r="N15" i="4"/>
  <c r="N25" i="4" s="1"/>
  <c r="N7" i="4"/>
  <c r="N8" i="4"/>
  <c r="N9" i="4"/>
  <c r="N10" i="4"/>
  <c r="N11" i="4"/>
  <c r="N12" i="4"/>
  <c r="N13" i="4"/>
  <c r="N14" i="4"/>
  <c r="N16" i="4"/>
  <c r="N17" i="4"/>
  <c r="N18" i="4"/>
  <c r="N19" i="4"/>
  <c r="N20" i="4"/>
  <c r="N21" i="4"/>
  <c r="N22" i="4"/>
  <c r="N23" i="4"/>
  <c r="N24" i="4"/>
  <c r="N6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4" i="1"/>
  <c r="C6" i="3"/>
  <c r="C7" i="3"/>
  <c r="C8" i="3"/>
  <c r="C9" i="3"/>
  <c r="D9" i="3" s="1"/>
  <c r="C10" i="3"/>
  <c r="C11" i="3"/>
  <c r="C12" i="3"/>
  <c r="C13" i="3"/>
  <c r="D13" i="3" s="1"/>
  <c r="C14" i="3"/>
  <c r="C15" i="3"/>
  <c r="C16" i="3"/>
  <c r="D16" i="3" s="1"/>
  <c r="C17" i="3"/>
  <c r="C18" i="3"/>
  <c r="C19" i="3"/>
  <c r="C20" i="3"/>
  <c r="D20" i="3" s="1"/>
  <c r="C21" i="3"/>
  <c r="D21" i="3" s="1"/>
  <c r="C22" i="3"/>
  <c r="C23" i="3"/>
  <c r="C5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6" i="3"/>
  <c r="B5" i="3"/>
  <c r="G24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5" i="2"/>
  <c r="F24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5" i="2"/>
  <c r="D24" i="7"/>
  <c r="E24" i="7"/>
  <c r="D11" i="3" l="1"/>
  <c r="D10" i="3"/>
  <c r="D5" i="3"/>
  <c r="D15" i="3"/>
  <c r="D8" i="3"/>
  <c r="D23" i="3"/>
  <c r="D7" i="3"/>
  <c r="D22" i="3"/>
  <c r="D6" i="3"/>
  <c r="D19" i="3"/>
  <c r="D14" i="3"/>
  <c r="D17" i="3"/>
  <c r="D12" i="3"/>
  <c r="D18" i="3"/>
  <c r="Q7" i="8"/>
  <c r="Q8" i="8"/>
  <c r="Q9" i="8"/>
  <c r="Q10" i="8"/>
  <c r="S10" i="8" s="1"/>
  <c r="Q6" i="8"/>
  <c r="P7" i="8"/>
  <c r="P8" i="8"/>
  <c r="P9" i="8"/>
  <c r="P10" i="8"/>
  <c r="P6" i="8"/>
  <c r="S11" i="10"/>
  <c r="S19" i="10"/>
  <c r="S27" i="10"/>
  <c r="S35" i="10"/>
  <c r="R6" i="10"/>
  <c r="N41" i="10"/>
  <c r="M42" i="10" s="1"/>
  <c r="O41" i="10"/>
  <c r="Q41" i="10"/>
  <c r="R7" i="10"/>
  <c r="S7" i="10" s="1"/>
  <c r="R8" i="10"/>
  <c r="R9" i="10"/>
  <c r="S9" i="10" s="1"/>
  <c r="R10" i="10"/>
  <c r="R11" i="10"/>
  <c r="R12" i="10"/>
  <c r="R13" i="10"/>
  <c r="R14" i="10"/>
  <c r="S13" i="10" s="1"/>
  <c r="R15" i="10"/>
  <c r="S15" i="10" s="1"/>
  <c r="R16" i="10"/>
  <c r="R17" i="10"/>
  <c r="S17" i="10" s="1"/>
  <c r="R18" i="10"/>
  <c r="R19" i="10"/>
  <c r="R20" i="10"/>
  <c r="R21" i="10"/>
  <c r="R22" i="10"/>
  <c r="S21" i="10" s="1"/>
  <c r="R23" i="10"/>
  <c r="S23" i="10" s="1"/>
  <c r="R24" i="10"/>
  <c r="R25" i="10"/>
  <c r="S25" i="10" s="1"/>
  <c r="R26" i="10"/>
  <c r="R27" i="10"/>
  <c r="R28" i="10"/>
  <c r="R29" i="10"/>
  <c r="R30" i="10"/>
  <c r="S29" i="10" s="1"/>
  <c r="R31" i="10"/>
  <c r="S31" i="10" s="1"/>
  <c r="R32" i="10"/>
  <c r="R33" i="10"/>
  <c r="S33" i="10" s="1"/>
  <c r="R34" i="10"/>
  <c r="R35" i="10"/>
  <c r="R36" i="10"/>
  <c r="R37" i="10"/>
  <c r="R38" i="10"/>
  <c r="S37" i="10" s="1"/>
  <c r="R39" i="10"/>
  <c r="S39" i="10" s="1"/>
  <c r="R40" i="10"/>
  <c r="S5" i="10"/>
  <c r="H5" i="9"/>
  <c r="H6" i="9"/>
  <c r="H9" i="9"/>
  <c r="H10" i="9"/>
  <c r="H13" i="9"/>
  <c r="H14" i="9"/>
  <c r="H17" i="9"/>
  <c r="H18" i="9"/>
  <c r="H21" i="9"/>
  <c r="H22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3" i="9"/>
  <c r="F4" i="9"/>
  <c r="H4" i="9" s="1"/>
  <c r="F5" i="9"/>
  <c r="F6" i="9"/>
  <c r="F7" i="9"/>
  <c r="H7" i="9" s="1"/>
  <c r="F8" i="9"/>
  <c r="H8" i="9" s="1"/>
  <c r="F9" i="9"/>
  <c r="F10" i="9"/>
  <c r="F11" i="9"/>
  <c r="H11" i="9" s="1"/>
  <c r="F12" i="9"/>
  <c r="H12" i="9" s="1"/>
  <c r="F13" i="9"/>
  <c r="F14" i="9"/>
  <c r="F15" i="9"/>
  <c r="H15" i="9" s="1"/>
  <c r="F16" i="9"/>
  <c r="H16" i="9" s="1"/>
  <c r="F17" i="9"/>
  <c r="F18" i="9"/>
  <c r="F19" i="9"/>
  <c r="H19" i="9" s="1"/>
  <c r="F20" i="9"/>
  <c r="H20" i="9" s="1"/>
  <c r="F21" i="9"/>
  <c r="F22" i="9"/>
  <c r="F3" i="9"/>
  <c r="H3" i="9" s="1"/>
  <c r="C23" i="9"/>
  <c r="B23" i="1"/>
  <c r="C7" i="1" s="1"/>
  <c r="C23" i="1" l="1"/>
  <c r="C11" i="1"/>
  <c r="C8" i="1"/>
  <c r="C12" i="1"/>
  <c r="C16" i="1"/>
  <c r="C20" i="1"/>
  <c r="C4" i="1"/>
  <c r="C10" i="1"/>
  <c r="C5" i="1"/>
  <c r="C9" i="1"/>
  <c r="C13" i="1"/>
  <c r="C17" i="1"/>
  <c r="C21" i="1"/>
  <c r="C6" i="1"/>
  <c r="C14" i="1"/>
  <c r="C18" i="1"/>
  <c r="C22" i="1"/>
  <c r="C19" i="1"/>
  <c r="C15" i="1"/>
  <c r="F23" i="9"/>
  <c r="H23" i="9" s="1"/>
  <c r="I41" i="10"/>
  <c r="J41" i="10"/>
  <c r="K41" i="10"/>
  <c r="L41" i="10"/>
  <c r="H41" i="10"/>
  <c r="R41" i="10" l="1"/>
  <c r="S41" i="10" s="1"/>
  <c r="H42" i="10"/>
  <c r="C41" i="10"/>
  <c r="E41" i="10"/>
  <c r="D41" i="10"/>
  <c r="E23" i="9"/>
  <c r="D23" i="9"/>
  <c r="G23" i="9" s="1"/>
  <c r="C25" i="5"/>
  <c r="D25" i="5"/>
  <c r="E25" i="5"/>
  <c r="F25" i="5"/>
  <c r="G25" i="5"/>
  <c r="H25" i="5"/>
  <c r="I25" i="5"/>
  <c r="J25" i="5"/>
  <c r="K25" i="5"/>
  <c r="L25" i="5"/>
  <c r="M25" i="5"/>
  <c r="B25" i="5"/>
  <c r="C25" i="4"/>
  <c r="D25" i="4"/>
  <c r="E25" i="4"/>
  <c r="F25" i="4"/>
  <c r="G25" i="4"/>
  <c r="H25" i="4"/>
  <c r="I25" i="4"/>
  <c r="J25" i="4"/>
  <c r="K25" i="4"/>
  <c r="L25" i="4"/>
  <c r="M25" i="4"/>
  <c r="B25" i="4"/>
  <c r="C24" i="7"/>
  <c r="F24" i="7"/>
  <c r="G24" i="7"/>
  <c r="H24" i="7"/>
  <c r="I24" i="7"/>
  <c r="B24" i="7"/>
  <c r="C24" i="3"/>
  <c r="B24" i="3"/>
  <c r="D24" i="3"/>
  <c r="C24" i="2"/>
  <c r="D24" i="2"/>
  <c r="E24" i="2"/>
  <c r="B24" i="2"/>
  <c r="N25" i="5" l="1"/>
  <c r="C42" i="10"/>
  <c r="J24" i="7"/>
  <c r="O8" i="5" l="1"/>
  <c r="O12" i="5"/>
  <c r="O16" i="5"/>
  <c r="O20" i="5"/>
  <c r="O24" i="5"/>
  <c r="O14" i="5"/>
  <c r="O11" i="5"/>
  <c r="O9" i="5"/>
  <c r="O13" i="5"/>
  <c r="O17" i="5"/>
  <c r="O21" i="5"/>
  <c r="O6" i="5"/>
  <c r="O10" i="5"/>
  <c r="O18" i="5"/>
  <c r="O22" i="5"/>
  <c r="O7" i="5"/>
  <c r="O15" i="5"/>
  <c r="O19" i="5"/>
  <c r="O23" i="5"/>
  <c r="O9" i="4"/>
  <c r="O13" i="4"/>
  <c r="O17" i="4"/>
  <c r="O21" i="4"/>
  <c r="O6" i="4"/>
  <c r="O11" i="4"/>
  <c r="O12" i="4"/>
  <c r="O10" i="4"/>
  <c r="O14" i="4"/>
  <c r="O18" i="4"/>
  <c r="O22" i="4"/>
  <c r="O7" i="4"/>
  <c r="O15" i="4"/>
  <c r="O19" i="4"/>
  <c r="O23" i="4"/>
  <c r="O8" i="4"/>
  <c r="O16" i="4"/>
  <c r="O20" i="4"/>
  <c r="O24" i="4"/>
  <c r="K7" i="7"/>
  <c r="K15" i="7"/>
  <c r="K23" i="7"/>
  <c r="K13" i="7"/>
  <c r="K8" i="7"/>
  <c r="K16" i="7"/>
  <c r="K5" i="7"/>
  <c r="K22" i="7"/>
  <c r="K9" i="7"/>
  <c r="K17" i="7"/>
  <c r="K10" i="7"/>
  <c r="K18" i="7"/>
  <c r="K11" i="7"/>
  <c r="K19" i="7"/>
  <c r="K20" i="7"/>
  <c r="K21" i="7"/>
  <c r="K12" i="7"/>
  <c r="K6" i="7"/>
  <c r="K14" i="7"/>
  <c r="O25" i="4" l="1"/>
  <c r="O25" i="5"/>
  <c r="K24" i="7"/>
</calcChain>
</file>

<file path=xl/sharedStrings.xml><?xml version="1.0" encoding="utf-8"?>
<sst xmlns="http://schemas.openxmlformats.org/spreadsheetml/2006/main" count="392" uniqueCount="136">
  <si>
    <t>/1ـ أعدد أعضاء هيئة التدريس ومن في حكمهم حسب الآتي:</t>
  </si>
  <si>
    <t>3/1/1ـ حسب الكلية:</t>
  </si>
  <si>
    <t>الكلية</t>
  </si>
  <si>
    <t>الإجمالي</t>
  </si>
  <si>
    <r>
      <t>النسبة المئوية</t>
    </r>
    <r>
      <rPr>
        <sz val="12"/>
        <color rgb="FF000000"/>
        <rFont val="Arial"/>
        <family val="2"/>
      </rPr>
      <t xml:space="preserve"> </t>
    </r>
    <r>
      <rPr>
        <b/>
        <sz val="14"/>
        <color rgb="FFFFFFFF"/>
        <rFont val="Times New Roman"/>
        <family val="1"/>
      </rPr>
      <t>(%)</t>
    </r>
    <r>
      <rPr>
        <sz val="12"/>
        <color rgb="FF000000"/>
        <rFont val="Arial"/>
        <family val="2"/>
      </rPr>
      <t xml:space="preserve"> </t>
    </r>
  </si>
  <si>
    <t>/1/2ـ أعداد أعضاء هيئة التدريس ومن في حكمهم ونسبهم حسب  الجنسية والجنس  والكلية:</t>
  </si>
  <si>
    <t>الجنسية</t>
  </si>
  <si>
    <t>المجموع</t>
  </si>
  <si>
    <t>سعودي</t>
  </si>
  <si>
    <t>غير سعودي</t>
  </si>
  <si>
    <t>ذكر</t>
  </si>
  <si>
    <t>أنثى</t>
  </si>
  <si>
    <t>العدد</t>
  </si>
  <si>
    <t>النسبة %</t>
  </si>
  <si>
    <r>
      <t>/1/3ـ</t>
    </r>
    <r>
      <rPr>
        <b/>
        <sz val="14"/>
        <color rgb="FF4A442A"/>
        <rFont val="Times New Roman"/>
        <family val="1"/>
      </rPr>
      <t>أعداد أعضاء هيئة التدريس ومن في حكمهم ونسبهم حسب الكلية والجنس:</t>
    </r>
    <r>
      <rPr>
        <sz val="14"/>
        <color rgb="FF4A442A"/>
        <rFont val="Times New Roman"/>
        <family val="1"/>
      </rPr>
      <t xml:space="preserve"> </t>
    </r>
  </si>
  <si>
    <t>الجنس</t>
  </si>
  <si>
    <t>النسبة</t>
  </si>
  <si>
    <t xml:space="preserve">/1/4 ـ 1أعداد أعضاء هيئة التدريس ونسبهم حسب الكلية والرتبة العلمية والجنس: </t>
  </si>
  <si>
    <t>الرتبة العلمية</t>
  </si>
  <si>
    <t>أستاذ</t>
  </si>
  <si>
    <t>أستاذ مشارك</t>
  </si>
  <si>
    <t>أستاذ مساعد</t>
  </si>
  <si>
    <t>محاضر</t>
  </si>
  <si>
    <t>معيد</t>
  </si>
  <si>
    <t>مدرس</t>
  </si>
  <si>
    <t>لغة</t>
  </si>
  <si>
    <t xml:space="preserve">/1/4 ـ 2أعداد أعضاء هيئة التدريس ونسبهم حسب الكلية والرتبة العلمية والجنسية: </t>
  </si>
  <si>
    <r>
      <t>/1/5 ـ 1</t>
    </r>
    <r>
      <rPr>
        <b/>
        <sz val="14"/>
        <color rgb="FF4A442A"/>
        <rFont val="Times New Roman"/>
        <family val="1"/>
      </rPr>
      <t>أعداد أعضاء هيئة التدريس ونسبهم حسب الكلية والمؤهل العلمي والجنس:</t>
    </r>
  </si>
  <si>
    <t>المؤهل العلمي</t>
  </si>
  <si>
    <t>دكتوراه</t>
  </si>
  <si>
    <t>ماجستير</t>
  </si>
  <si>
    <t>زمالة ، الدبلوم العالي</t>
  </si>
  <si>
    <t>بكالوريوس</t>
  </si>
  <si>
    <t>/1/6ـ تطور أعدد أعضاء هيئة التدريس خلال السنوات الخمس الأخيرة موزعين حسب الرتبة العلمية والجنسية :</t>
  </si>
  <si>
    <t>الاجمالي</t>
  </si>
  <si>
    <t>معدل التغيير</t>
  </si>
  <si>
    <t>* معدل التغير = ((السنة الحالية – السنة الماضية )/ السنة الماضية )×100</t>
  </si>
  <si>
    <r>
      <t>/2ـ</t>
    </r>
    <r>
      <rPr>
        <b/>
        <sz val="14"/>
        <color rgb="FF4A442A"/>
        <rFont val="Times New Roman"/>
        <family val="1"/>
      </rPr>
      <t xml:space="preserve"> نسبة أعداد أعضاء هيئة التدريس ومن في حكمهم إلى أعداد الطلاب :</t>
    </r>
  </si>
  <si>
    <t>أعداد الطلاب</t>
  </si>
  <si>
    <t>أعضاء هيئة التدريس</t>
  </si>
  <si>
    <t>من في حكمهم عدا المبتعثين</t>
  </si>
  <si>
    <t>نسبة أعضاء هيئة التدريس إلى أعداد الطلاب</t>
  </si>
  <si>
    <t>نسبة أعداد أعضاء هيئة التدريس ومن في حكمهم عدا المبتعثين إلى أعداد الطلاب</t>
  </si>
  <si>
    <t>مجموع الذكور والإناث</t>
  </si>
  <si>
    <t>المجموع لكل كلية</t>
  </si>
  <si>
    <t>المعينون</t>
  </si>
  <si>
    <t>المرقون</t>
  </si>
  <si>
    <t>المعارون</t>
  </si>
  <si>
    <t>المجموع الكلي</t>
  </si>
  <si>
    <t>سبب ترك الخدمة</t>
  </si>
  <si>
    <t>مدرس لغة</t>
  </si>
  <si>
    <t>مساعد باحث</t>
  </si>
  <si>
    <t>الاستقالة</t>
  </si>
  <si>
    <t>رغبة الجامعة</t>
  </si>
  <si>
    <t>وفاة</t>
  </si>
  <si>
    <t>نقل خدمات</t>
  </si>
  <si>
    <t>انتهاء العقد</t>
  </si>
  <si>
    <t>حسب رغبته</t>
  </si>
  <si>
    <t>3/4 ـ أعداد أعضاء هيئة التدريس ومن في حكمهم الذين تركوا الخدمة في الجامعة موزعين حسب سبب ترك الخدمة، والرتبة العلمية، والجنس</t>
  </si>
  <si>
    <t>عمادة السنة التحضيرية</t>
  </si>
  <si>
    <t>الطب</t>
  </si>
  <si>
    <t>طب الأسنان</t>
  </si>
  <si>
    <t>العلوم الطبية التطبيقية بالخرج</t>
  </si>
  <si>
    <t>العلوم الطبية التطبيقية بوادي الدواسر</t>
  </si>
  <si>
    <t>الصيدلة</t>
  </si>
  <si>
    <t>الهندسة بالخرج</t>
  </si>
  <si>
    <t>الهندسة بوادي الدواسر</t>
  </si>
  <si>
    <t>إدارة الأعمال بالخرج</t>
  </si>
  <si>
    <t>إدارة الأعمال بحوطة بني تميم</t>
  </si>
  <si>
    <t>العلوم والدراسات الإنسانية بالخرج</t>
  </si>
  <si>
    <t>العلوم والدراسات الانسانية بحوطة بني تميم</t>
  </si>
  <si>
    <t>العلوم والدراسات الإنسانية بالأفلاج</t>
  </si>
  <si>
    <t>العلوم والدراسات الإنسانية بالسليل</t>
  </si>
  <si>
    <t>الآداب والعلوم بوادي الدواسر</t>
  </si>
  <si>
    <t>التربية بالخرج</t>
  </si>
  <si>
    <t>التربية بوادي الدواسر</t>
  </si>
  <si>
    <t>كلية التطبيقية</t>
  </si>
  <si>
    <t>العلوم والدراسات الإنسانية بحوطة بني تميم</t>
  </si>
  <si>
    <t xml:space="preserve">  الطب </t>
  </si>
  <si>
    <t xml:space="preserve">  طب الاسنان </t>
  </si>
  <si>
    <t xml:space="preserve">  العلوم الطبية التطبيقية بالخرج</t>
  </si>
  <si>
    <t xml:space="preserve">  العلوم الطبية التطبيقية بوادي الدواسر</t>
  </si>
  <si>
    <t xml:space="preserve">  الصيدلة </t>
  </si>
  <si>
    <t xml:space="preserve">  الهندسة بالخرج</t>
  </si>
  <si>
    <t xml:space="preserve">  الهندسة بوادي الدواسر</t>
  </si>
  <si>
    <t xml:space="preserve">  إدارة الأعمال بالخرج</t>
  </si>
  <si>
    <t xml:space="preserve">  إدارة الأعمال بحوطة بني تميم</t>
  </si>
  <si>
    <t xml:space="preserve">  العلوم والدراسات الإنسانية بالخرج</t>
  </si>
  <si>
    <t xml:space="preserve">  العلوم والدراسات الإنسانية بحوطة بني تميم</t>
  </si>
  <si>
    <t xml:space="preserve">  العلوم والدراسات الإنسانية بالأفلاج</t>
  </si>
  <si>
    <t xml:space="preserve">  العلوم والدراسات الإنسانية بالسليل</t>
  </si>
  <si>
    <t xml:space="preserve">  الآداب والعلوم بوادي الدواسر</t>
  </si>
  <si>
    <t xml:space="preserve">  التربية بالخرج</t>
  </si>
  <si>
    <t xml:space="preserve">  التربية بوادي الدواسر</t>
  </si>
  <si>
    <t xml:space="preserve">  طب الأسنان </t>
  </si>
  <si>
    <t xml:space="preserve"> الطب </t>
  </si>
  <si>
    <t xml:space="preserve"> طب الأسنان </t>
  </si>
  <si>
    <t xml:space="preserve"> العلوم الطبية التطبيقية بالخرج</t>
  </si>
  <si>
    <t xml:space="preserve"> العلوم الطبية التطبيقية بوادي الدواسر</t>
  </si>
  <si>
    <t xml:space="preserve"> الصيدلة </t>
  </si>
  <si>
    <t xml:space="preserve"> الهندسة بالخرج</t>
  </si>
  <si>
    <t xml:space="preserve"> الهندسة بوادي الدواسر</t>
  </si>
  <si>
    <t xml:space="preserve"> إدارة الأعمال بالخرج</t>
  </si>
  <si>
    <t xml:space="preserve"> إدارة الأعمال بحوطة بني تميم</t>
  </si>
  <si>
    <t xml:space="preserve"> العلوم والدراسات الإنسانية بالخرج</t>
  </si>
  <si>
    <t xml:space="preserve"> العلوم والدراسات الإنسانية بحوطة بني تميم</t>
  </si>
  <si>
    <t xml:space="preserve"> العلوم والدراسات الإنسانية بالأفلاج</t>
  </si>
  <si>
    <t xml:space="preserve"> العلوم والدراسات الإنسانية بالسليل</t>
  </si>
  <si>
    <t xml:space="preserve"> الآداب والعلوم بوادي الدواسر</t>
  </si>
  <si>
    <r>
      <t xml:space="preserve"> </t>
    </r>
    <r>
      <rPr>
        <b/>
        <sz val="11"/>
        <color rgb="FF000000"/>
        <rFont val="Arial"/>
        <family val="2"/>
      </rPr>
      <t xml:space="preserve"> العلوم والدراسات </t>
    </r>
    <r>
      <rPr>
        <b/>
        <sz val="12"/>
        <color rgb="FF000000"/>
        <rFont val="Arial"/>
        <family val="2"/>
      </rPr>
      <t>الإنسانية</t>
    </r>
    <r>
      <rPr>
        <b/>
        <sz val="11"/>
        <color rgb="FF000000"/>
        <rFont val="Arial"/>
        <family val="2"/>
      </rPr>
      <t xml:space="preserve"> بحوطة بني تميم</t>
    </r>
  </si>
  <si>
    <t xml:space="preserve">  الطب</t>
  </si>
  <si>
    <t xml:space="preserve">  طب الأسنان</t>
  </si>
  <si>
    <r>
      <t xml:space="preserve"> العلوم والدراسات </t>
    </r>
    <r>
      <rPr>
        <b/>
        <sz val="10"/>
        <color rgb="FF000000"/>
        <rFont val="Arial"/>
        <family val="2"/>
      </rPr>
      <t xml:space="preserve">الإنسانية </t>
    </r>
    <r>
      <rPr>
        <b/>
        <sz val="11"/>
        <color rgb="FF000000"/>
        <rFont val="Arial"/>
        <family val="2"/>
      </rPr>
      <t>بالخرج</t>
    </r>
  </si>
  <si>
    <r>
      <t xml:space="preserve"> العلوم والدراسات </t>
    </r>
    <r>
      <rPr>
        <b/>
        <sz val="10"/>
        <color rgb="FF000000"/>
        <rFont val="Arial"/>
        <family val="2"/>
      </rPr>
      <t xml:space="preserve">الإنسانية </t>
    </r>
    <r>
      <rPr>
        <b/>
        <sz val="11"/>
        <color rgb="FF000000"/>
        <rFont val="Arial"/>
        <family val="2"/>
      </rPr>
      <t>بحوطة بني تميم</t>
    </r>
  </si>
  <si>
    <t>تقاعد سن الستين</t>
  </si>
  <si>
    <t xml:space="preserve">3/5 ـ أعداد الأساتذة الزائرين في كليات الجامعة خلال عام التقرير، موزعين حسب الكلية والجنسية والجنس: </t>
  </si>
  <si>
    <t>لا يوجد أساتذة زائرون.</t>
  </si>
  <si>
    <t xml:space="preserve">3/6 ـ أعداد المدرسين في المعاهد (دون المرحلة الجامعية): </t>
  </si>
  <si>
    <r>
      <t>لا يوجد في الجامعة معاهد</t>
    </r>
    <r>
      <rPr>
        <sz val="12"/>
        <color rgb="FF000000"/>
        <rFont val="Arial"/>
        <family val="2"/>
      </rPr>
      <t>.</t>
    </r>
  </si>
  <si>
    <t>الآداب والفنون التطبيقية بالدلم</t>
  </si>
  <si>
    <r>
      <t xml:space="preserve"> العلوم والدراسات </t>
    </r>
    <r>
      <rPr>
        <b/>
        <sz val="10"/>
        <color rgb="FF000000"/>
        <rFont val="Arial"/>
        <family val="2"/>
      </rPr>
      <t xml:space="preserve">الإنسانية </t>
    </r>
    <r>
      <rPr>
        <b/>
        <sz val="11"/>
        <color rgb="FF000000"/>
        <rFont val="Arial"/>
        <family val="2"/>
      </rPr>
      <t>بالسليل</t>
    </r>
  </si>
  <si>
    <t xml:space="preserve"> التربية بالخرج</t>
  </si>
  <si>
    <t xml:space="preserve"> التربية بوادي الدواسر</t>
  </si>
  <si>
    <t>السنة التحضيرية</t>
  </si>
  <si>
    <r>
      <t xml:space="preserve">أعداد أعضاء هيئة التدريس ومن في حكمهم من المعينين و المعارين ومن تم ترقيتهم أو حصلوا على تفرغ علمي </t>
    </r>
    <r>
      <rPr>
        <b/>
        <sz val="13"/>
        <color rgb="FF4A442A"/>
        <rFont val="Times New Roman"/>
        <family val="1"/>
      </rPr>
      <t xml:space="preserve">خلال العام 1444هـ </t>
    </r>
  </si>
  <si>
    <t>السنة هـ</t>
  </si>
  <si>
    <t>1440  /1439</t>
  </si>
  <si>
    <t>* نسبة أعضاء هيئة التدريس الذين يستعان بهم من كليات أخرى الي نسبة الطلاب في الكلية التطبيقية</t>
  </si>
  <si>
    <t xml:space="preserve">  هندسة وعلوم الحاسب </t>
  </si>
  <si>
    <t xml:space="preserve">  هندسة وعلوم الحاسب</t>
  </si>
  <si>
    <t>هندسة وعلوم الحاسب</t>
  </si>
  <si>
    <t xml:space="preserve">هندسة وعلوم الحاسب </t>
  </si>
  <si>
    <t xml:space="preserve"> هندسة وعلوم الحاسب</t>
  </si>
  <si>
    <t xml:space="preserve"> هندسة وعلوم الحاسب </t>
  </si>
  <si>
    <t xml:space="preserve"> التطبيقية</t>
  </si>
  <si>
    <t xml:space="preserve"> التطبيقية*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</si>
</sst>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rgb="FF4A442A"/>
      <name val="Times New Roman"/>
      <family val="1"/>
    </font>
    <font>
      <sz val="10"/>
      <color theme="1"/>
      <name val="Arial"/>
      <family val="2"/>
      <scheme val="minor"/>
    </font>
    <font>
      <b/>
      <sz val="14"/>
      <color rgb="FFFFFFFF"/>
      <name val="Times New Roman"/>
      <family val="1"/>
    </font>
    <font>
      <sz val="12"/>
      <color rgb="FF000000"/>
      <name val="Arial"/>
      <family val="2"/>
    </font>
    <font>
      <sz val="14"/>
      <color rgb="FF4A442A"/>
      <name val="Times New Roman"/>
      <family val="1"/>
    </font>
    <font>
      <sz val="14"/>
      <color rgb="FF000000"/>
      <name val="Arial"/>
      <family val="2"/>
    </font>
    <font>
      <sz val="14"/>
      <color rgb="FFFFFFFF"/>
      <name val="Times New Roman"/>
      <family val="1"/>
    </font>
    <font>
      <b/>
      <sz val="12"/>
      <color rgb="FFFFFFFF"/>
      <name val="Times New Roman"/>
      <family val="1"/>
    </font>
    <font>
      <sz val="11"/>
      <color rgb="FFFFFFFF"/>
      <name val="Arial"/>
      <family val="2"/>
    </font>
    <font>
      <b/>
      <sz val="11"/>
      <color rgb="FF000000"/>
      <name val="Arial"/>
      <family val="2"/>
      <scheme val="minor"/>
    </font>
    <font>
      <b/>
      <sz val="11"/>
      <color rgb="FFFFFFFF"/>
      <name val="Arial"/>
      <family val="2"/>
    </font>
    <font>
      <b/>
      <sz val="14"/>
      <color rgb="FFFFFFFF"/>
      <name val="Arial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3"/>
      <color rgb="FF4A442A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rgb="FF4A452A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  <charset val="178"/>
      <scheme val="minor"/>
    </font>
    <font>
      <sz val="11"/>
      <color theme="1"/>
      <name val="Calibri"/>
      <family val="2"/>
    </font>
    <font>
      <b/>
      <sz val="14"/>
      <color rgb="FF000000"/>
      <name val="Arial"/>
      <family val="2"/>
    </font>
    <font>
      <b/>
      <sz val="11"/>
      <color theme="1"/>
      <name val="Arial"/>
      <family val="2"/>
      <scheme val="minor"/>
    </font>
    <font>
      <sz val="13"/>
      <color theme="1"/>
      <name val="Arial"/>
      <family val="2"/>
    </font>
    <font>
      <b/>
      <sz val="13"/>
      <color rgb="FF000000"/>
      <name val="Arial"/>
      <family val="2"/>
    </font>
    <font>
      <b/>
      <sz val="13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13"/>
      <color theme="0"/>
      <name val="Arial"/>
      <family val="2"/>
    </font>
    <font>
      <b/>
      <sz val="11"/>
      <color rgb="FF000000"/>
      <name val="Arial"/>
      <family val="2"/>
      <charset val="178"/>
      <scheme val="minor"/>
    </font>
    <font>
      <b/>
      <sz val="12"/>
      <color theme="1"/>
      <name val="Times New Roman"/>
      <family val="1"/>
      <charset val="178"/>
    </font>
    <font>
      <b/>
      <sz val="12"/>
      <color theme="1"/>
      <name val="Arial"/>
      <family val="2"/>
      <charset val="178"/>
    </font>
    <font>
      <b/>
      <sz val="14"/>
      <color rgb="FFFF0000"/>
      <name val="Arial"/>
      <family val="2"/>
    </font>
    <font>
      <b/>
      <sz val="11"/>
      <color theme="1"/>
      <name val="Arial"/>
      <family val="2"/>
      <charset val="178"/>
    </font>
    <font>
      <b/>
      <sz val="11"/>
      <color theme="1"/>
      <name val="Times New Roman"/>
      <family val="1"/>
      <charset val="178"/>
    </font>
    <font>
      <sz val="12"/>
      <color theme="1"/>
      <name val="Arial"/>
      <family val="2"/>
      <charset val="178"/>
    </font>
    <font>
      <b/>
      <sz val="12"/>
      <color theme="1"/>
      <name val="Arial"/>
      <family val="2"/>
      <charset val="17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4A442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</fills>
  <borders count="40">
    <border>
      <left/>
      <right/>
      <top/>
      <bottom/>
      <diagonal/>
    </border>
    <border>
      <left style="double">
        <color rgb="FF4A442A"/>
      </left>
      <right/>
      <top style="double">
        <color rgb="FF4A442A"/>
      </top>
      <bottom style="double">
        <color rgb="FF4A442A"/>
      </bottom>
      <diagonal/>
    </border>
    <border>
      <left style="double">
        <color rgb="FF4A442A"/>
      </left>
      <right style="double">
        <color rgb="FF4A442A"/>
      </right>
      <top/>
      <bottom style="double">
        <color rgb="FF4A442A"/>
      </bottom>
      <diagonal/>
    </border>
    <border>
      <left/>
      <right/>
      <top/>
      <bottom style="double">
        <color rgb="FF4A442A"/>
      </bottom>
      <diagonal/>
    </border>
    <border>
      <left style="double">
        <color rgb="FF4A442A"/>
      </left>
      <right style="double">
        <color rgb="FF4A442A"/>
      </right>
      <top/>
      <bottom/>
      <diagonal/>
    </border>
    <border>
      <left style="double">
        <color rgb="FF4A442A"/>
      </left>
      <right style="double">
        <color rgb="FF4A442A"/>
      </right>
      <top style="double">
        <color rgb="FF4A442A"/>
      </top>
      <bottom/>
      <diagonal/>
    </border>
    <border>
      <left/>
      <right/>
      <top style="double">
        <color rgb="FF4A442A"/>
      </top>
      <bottom style="double">
        <color rgb="FF4A442A"/>
      </bottom>
      <diagonal/>
    </border>
    <border>
      <left style="double">
        <color rgb="FF4A442A"/>
      </left>
      <right/>
      <top style="double">
        <color rgb="FF4A442A"/>
      </top>
      <bottom/>
      <diagonal/>
    </border>
    <border>
      <left/>
      <right/>
      <top style="double">
        <color rgb="FF4A442A"/>
      </top>
      <bottom/>
      <diagonal/>
    </border>
    <border>
      <left style="double">
        <color rgb="FF4A442A"/>
      </left>
      <right/>
      <top/>
      <bottom style="double">
        <color rgb="FF4A442A"/>
      </bottom>
      <diagonal/>
    </border>
    <border>
      <left/>
      <right style="double">
        <color rgb="FF4A442A"/>
      </right>
      <top style="double">
        <color rgb="FF4A442A"/>
      </top>
      <bottom style="double">
        <color rgb="FF4A442A"/>
      </bottom>
      <diagonal/>
    </border>
    <border>
      <left style="double">
        <color rgb="FF4A442A"/>
      </left>
      <right/>
      <top/>
      <bottom/>
      <diagonal/>
    </border>
    <border>
      <left/>
      <right style="double">
        <color rgb="FF4A442A"/>
      </right>
      <top/>
      <bottom style="double">
        <color rgb="FF4A442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rgb="FF4A442A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4A442A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justify" vertical="center" readingOrder="2"/>
    </xf>
    <xf numFmtId="0" fontId="3" fillId="0" borderId="0" xfId="0" applyFont="1" applyAlignment="1">
      <alignment vertical="center" wrapText="1"/>
    </xf>
    <xf numFmtId="0" fontId="17" fillId="5" borderId="11" xfId="0" applyFont="1" applyFill="1" applyBorder="1" applyAlignment="1">
      <alignment horizontal="center" vertical="center" wrapText="1" readingOrder="2"/>
    </xf>
    <xf numFmtId="0" fontId="4" fillId="2" borderId="5" xfId="0" applyFont="1" applyFill="1" applyBorder="1" applyAlignment="1">
      <alignment horizontal="center" vertical="center" wrapText="1" readingOrder="2"/>
    </xf>
    <xf numFmtId="0" fontId="4" fillId="2" borderId="7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17" fillId="5" borderId="13" xfId="0" applyFont="1" applyFill="1" applyBorder="1" applyAlignment="1">
      <alignment horizontal="center" vertical="center" wrapText="1" readingOrder="2"/>
    </xf>
    <xf numFmtId="0" fontId="12" fillId="2" borderId="13" xfId="0" applyFont="1" applyFill="1" applyBorder="1" applyAlignment="1">
      <alignment horizontal="center" vertical="center" wrapText="1" readingOrder="1"/>
    </xf>
    <xf numFmtId="0" fontId="13" fillId="2" borderId="13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18" fillId="5" borderId="13" xfId="0" applyFont="1" applyFill="1" applyBorder="1" applyAlignment="1">
      <alignment horizontal="center" vertical="center" wrapText="1" readingOrder="2"/>
    </xf>
    <xf numFmtId="0" fontId="14" fillId="5" borderId="13" xfId="0" applyFont="1" applyFill="1" applyBorder="1" applyAlignment="1">
      <alignment horizontal="right" vertical="center" wrapText="1" readingOrder="2"/>
    </xf>
    <xf numFmtId="0" fontId="17" fillId="5" borderId="13" xfId="0" applyFont="1" applyFill="1" applyBorder="1" applyAlignment="1">
      <alignment horizontal="center" vertical="center" wrapText="1" readingOrder="1"/>
    </xf>
    <xf numFmtId="0" fontId="19" fillId="5" borderId="13" xfId="0" applyFont="1" applyFill="1" applyBorder="1" applyAlignment="1">
      <alignment horizontal="center" vertical="center" wrapText="1" readingOrder="2"/>
    </xf>
    <xf numFmtId="0" fontId="20" fillId="5" borderId="13" xfId="0" applyFont="1" applyFill="1" applyBorder="1" applyAlignment="1">
      <alignment horizontal="center" vertical="center" wrapText="1" readingOrder="2"/>
    </xf>
    <xf numFmtId="0" fontId="21" fillId="5" borderId="13" xfId="0" applyFont="1" applyFill="1" applyBorder="1" applyAlignment="1">
      <alignment horizontal="center" vertical="center" wrapText="1" readingOrder="2"/>
    </xf>
    <xf numFmtId="0" fontId="23" fillId="3" borderId="20" xfId="0" applyFont="1" applyFill="1" applyBorder="1" applyAlignment="1">
      <alignment horizontal="center" vertical="center" wrapText="1" readingOrder="2"/>
    </xf>
    <xf numFmtId="0" fontId="23" fillId="4" borderId="20" xfId="0" applyFont="1" applyFill="1" applyBorder="1" applyAlignment="1">
      <alignment horizontal="center" vertical="center" wrapText="1" readingOrder="2"/>
    </xf>
    <xf numFmtId="0" fontId="28" fillId="6" borderId="27" xfId="0" applyFont="1" applyFill="1" applyBorder="1" applyAlignment="1">
      <alignment horizontal="center" vertical="center" wrapText="1" readingOrder="2"/>
    </xf>
    <xf numFmtId="0" fontId="28" fillId="6" borderId="28" xfId="0" applyFont="1" applyFill="1" applyBorder="1" applyAlignment="1">
      <alignment horizontal="center" vertical="center" wrapText="1" readingOrder="2"/>
    </xf>
    <xf numFmtId="0" fontId="24" fillId="0" borderId="27" xfId="0" applyFont="1" applyBorder="1" applyAlignment="1">
      <alignment horizontal="center" vertical="center" wrapText="1" readingOrder="1"/>
    </xf>
    <xf numFmtId="0" fontId="24" fillId="0" borderId="29" xfId="0" applyFont="1" applyBorder="1" applyAlignment="1">
      <alignment horizontal="center" vertical="center" wrapText="1" readingOrder="1"/>
    </xf>
    <xf numFmtId="0" fontId="24" fillId="0" borderId="30" xfId="0" applyFont="1" applyBorder="1" applyAlignment="1">
      <alignment horizontal="center" vertical="center" wrapText="1" readingOrder="1"/>
    </xf>
    <xf numFmtId="0" fontId="28" fillId="6" borderId="27" xfId="0" applyFont="1" applyFill="1" applyBorder="1" applyAlignment="1">
      <alignment horizontal="center" vertical="center" wrapText="1" readingOrder="1"/>
    </xf>
    <xf numFmtId="0" fontId="28" fillId="6" borderId="28" xfId="0" applyFont="1" applyFill="1" applyBorder="1" applyAlignment="1">
      <alignment horizontal="center" vertical="center" wrapText="1" readingOrder="1"/>
    </xf>
    <xf numFmtId="0" fontId="31" fillId="6" borderId="27" xfId="0" applyFont="1" applyFill="1" applyBorder="1" applyAlignment="1">
      <alignment horizontal="center" vertical="center" wrapText="1" readingOrder="1"/>
    </xf>
    <xf numFmtId="0" fontId="31" fillId="6" borderId="28" xfId="0" applyFont="1" applyFill="1" applyBorder="1" applyAlignment="1">
      <alignment horizontal="center" vertical="center" wrapText="1" readingOrder="1"/>
    </xf>
    <xf numFmtId="0" fontId="33" fillId="6" borderId="28" xfId="0" applyFont="1" applyFill="1" applyBorder="1" applyAlignment="1">
      <alignment horizontal="center" vertical="center" wrapText="1" readingOrder="1"/>
    </xf>
    <xf numFmtId="0" fontId="33" fillId="6" borderId="27" xfId="0" applyFont="1" applyFill="1" applyBorder="1" applyAlignment="1">
      <alignment horizontal="center" vertical="center" wrapText="1" readingOrder="1"/>
    </xf>
    <xf numFmtId="0" fontId="24" fillId="0" borderId="29" xfId="0" applyFont="1" applyBorder="1" applyAlignment="1">
      <alignment horizontal="center" vertical="center" wrapText="1" readingOrder="2"/>
    </xf>
    <xf numFmtId="0" fontId="24" fillId="0" borderId="30" xfId="0" applyFont="1" applyBorder="1" applyAlignment="1">
      <alignment horizontal="center" vertical="center" wrapText="1" readingOrder="2"/>
    </xf>
    <xf numFmtId="0" fontId="33" fillId="6" borderId="28" xfId="0" applyFont="1" applyFill="1" applyBorder="1" applyAlignment="1">
      <alignment horizontal="center" vertical="center" wrapText="1" readingOrder="2"/>
    </xf>
    <xf numFmtId="0" fontId="35" fillId="0" borderId="29" xfId="0" applyFont="1" applyBorder="1" applyAlignment="1">
      <alignment horizontal="center" vertical="center" wrapText="1" readingOrder="1"/>
    </xf>
    <xf numFmtId="0" fontId="34" fillId="7" borderId="28" xfId="0" applyFont="1" applyFill="1" applyBorder="1" applyAlignment="1">
      <alignment horizontal="center" vertical="center" wrapText="1" readingOrder="1"/>
    </xf>
    <xf numFmtId="0" fontId="35" fillId="0" borderId="30" xfId="0" applyFont="1" applyBorder="1" applyAlignment="1">
      <alignment horizontal="center" vertical="center" wrapText="1" readingOrder="1"/>
    </xf>
    <xf numFmtId="0" fontId="14" fillId="0" borderId="30" xfId="0" applyFont="1" applyBorder="1" applyAlignment="1">
      <alignment horizontal="center" vertical="center" wrapText="1" readingOrder="2"/>
    </xf>
    <xf numFmtId="0" fontId="14" fillId="0" borderId="29" xfId="0" applyFont="1" applyBorder="1" applyAlignment="1">
      <alignment horizontal="center" vertical="center" wrapText="1" readingOrder="1"/>
    </xf>
    <xf numFmtId="0" fontId="14" fillId="0" borderId="30" xfId="0" applyFont="1" applyBorder="1" applyAlignment="1">
      <alignment horizontal="center" vertical="center" wrapText="1" readingOrder="1"/>
    </xf>
    <xf numFmtId="0" fontId="27" fillId="0" borderId="0" xfId="0" applyFont="1" applyAlignment="1">
      <alignment vertical="center" wrapText="1"/>
    </xf>
    <xf numFmtId="0" fontId="34" fillId="6" borderId="28" xfId="0" applyFont="1" applyFill="1" applyBorder="1" applyAlignment="1">
      <alignment horizontal="center" vertical="center" wrapText="1" readingOrder="1"/>
    </xf>
    <xf numFmtId="0" fontId="15" fillId="0" borderId="27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0" fontId="15" fillId="0" borderId="28" xfId="0" applyFont="1" applyBorder="1" applyAlignment="1">
      <alignment horizontal="center" vertical="center" wrapText="1" readingOrder="1"/>
    </xf>
    <xf numFmtId="0" fontId="15" fillId="0" borderId="30" xfId="0" applyFont="1" applyBorder="1" applyAlignment="1">
      <alignment horizontal="center" vertical="center" wrapText="1" readingOrder="1"/>
    </xf>
    <xf numFmtId="0" fontId="14" fillId="0" borderId="27" xfId="0" applyFont="1" applyBorder="1" applyAlignment="1">
      <alignment horizontal="center" vertical="center" wrapText="1" readingOrder="1"/>
    </xf>
    <xf numFmtId="0" fontId="14" fillId="0" borderId="28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right" vertical="center" readingOrder="2"/>
    </xf>
    <xf numFmtId="10" fontId="30" fillId="0" borderId="29" xfId="0" applyNumberFormat="1" applyFont="1" applyBorder="1" applyAlignment="1">
      <alignment horizontal="center" vertical="center" wrapText="1" readingOrder="1"/>
    </xf>
    <xf numFmtId="10" fontId="17" fillId="5" borderId="13" xfId="0" applyNumberFormat="1" applyFont="1" applyFill="1" applyBorder="1" applyAlignment="1">
      <alignment horizontal="center" vertical="center" wrapText="1" readingOrder="1"/>
    </xf>
    <xf numFmtId="10" fontId="11" fillId="0" borderId="13" xfId="0" applyNumberFormat="1" applyFont="1" applyBorder="1" applyAlignment="1">
      <alignment horizontal="center" vertical="center" wrapText="1" readingOrder="1"/>
    </xf>
    <xf numFmtId="10" fontId="25" fillId="0" borderId="29" xfId="0" applyNumberFormat="1" applyFont="1" applyBorder="1" applyAlignment="1">
      <alignment horizontal="center" vertical="center" wrapText="1" readingOrder="1"/>
    </xf>
    <xf numFmtId="2" fontId="35" fillId="0" borderId="30" xfId="0" applyNumberFormat="1" applyFont="1" applyBorder="1" applyAlignment="1">
      <alignment horizontal="center" vertical="center" wrapText="1" readingOrder="1"/>
    </xf>
    <xf numFmtId="0" fontId="8" fillId="9" borderId="33" xfId="0" applyFont="1" applyFill="1" applyBorder="1" applyAlignment="1">
      <alignment horizontal="center" vertical="center" wrapText="1" readingOrder="2"/>
    </xf>
    <xf numFmtId="0" fontId="9" fillId="9" borderId="9" xfId="0" applyFont="1" applyFill="1" applyBorder="1" applyAlignment="1">
      <alignment horizontal="center" vertical="center" wrapText="1" readingOrder="2"/>
    </xf>
    <xf numFmtId="10" fontId="38" fillId="9" borderId="13" xfId="0" applyNumberFormat="1" applyFont="1" applyFill="1" applyBorder="1" applyAlignment="1">
      <alignment horizontal="center" vertical="center" wrapText="1" readingOrder="1"/>
    </xf>
    <xf numFmtId="10" fontId="39" fillId="9" borderId="29" xfId="0" applyNumberFormat="1" applyFont="1" applyFill="1" applyBorder="1" applyAlignment="1">
      <alignment horizontal="center" vertical="center" wrapText="1" readingOrder="1"/>
    </xf>
    <xf numFmtId="10" fontId="29" fillId="5" borderId="13" xfId="0" applyNumberFormat="1" applyFont="1" applyFill="1" applyBorder="1" applyAlignment="1">
      <alignment horizontal="center" vertical="center" wrapText="1" readingOrder="1"/>
    </xf>
    <xf numFmtId="0" fontId="26" fillId="5" borderId="13" xfId="0" applyFont="1" applyFill="1" applyBorder="1" applyAlignment="1">
      <alignment horizontal="center" vertical="center" wrapText="1" readingOrder="1"/>
    </xf>
    <xf numFmtId="0" fontId="26" fillId="5" borderId="21" xfId="0" applyFont="1" applyFill="1" applyBorder="1" applyAlignment="1">
      <alignment horizontal="center" vertical="center" wrapText="1" readingOrder="1"/>
    </xf>
    <xf numFmtId="0" fontId="41" fillId="5" borderId="13" xfId="0" applyFont="1" applyFill="1" applyBorder="1" applyAlignment="1">
      <alignment horizontal="center" vertical="center" wrapText="1" readingOrder="2"/>
    </xf>
    <xf numFmtId="0" fontId="26" fillId="5" borderId="13" xfId="0" applyFont="1" applyFill="1" applyBorder="1" applyAlignment="1">
      <alignment horizontal="center" vertical="center" wrapText="1" readingOrder="2"/>
    </xf>
    <xf numFmtId="0" fontId="43" fillId="6" borderId="28" xfId="0" applyFont="1" applyFill="1" applyBorder="1" applyAlignment="1">
      <alignment horizontal="center" vertical="center" wrapText="1" readingOrder="2"/>
    </xf>
    <xf numFmtId="0" fontId="9" fillId="2" borderId="3" xfId="0" applyFont="1" applyFill="1" applyBorder="1" applyAlignment="1">
      <alignment horizontal="center" vertical="center" wrapText="1" readingOrder="2"/>
    </xf>
    <xf numFmtId="0" fontId="28" fillId="6" borderId="35" xfId="0" applyFont="1" applyFill="1" applyBorder="1" applyAlignment="1">
      <alignment horizontal="center" vertical="center" wrapText="1" readingOrder="2"/>
    </xf>
    <xf numFmtId="0" fontId="10" fillId="2" borderId="34" xfId="0" applyFont="1" applyFill="1" applyBorder="1" applyAlignment="1">
      <alignment horizontal="center" vertical="center" wrapText="1" readingOrder="2"/>
    </xf>
    <xf numFmtId="0" fontId="24" fillId="0" borderId="36" xfId="0" applyFont="1" applyBorder="1" applyAlignment="1">
      <alignment horizontal="center" vertical="center" wrapText="1" readingOrder="1"/>
    </xf>
    <xf numFmtId="0" fontId="9" fillId="2" borderId="34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right" readingOrder="2"/>
    </xf>
    <xf numFmtId="0" fontId="32" fillId="6" borderId="28" xfId="0" applyFont="1" applyFill="1" applyBorder="1" applyAlignment="1">
      <alignment horizontal="center" vertical="center" wrapText="1" readingOrder="1"/>
    </xf>
    <xf numFmtId="0" fontId="37" fillId="5" borderId="13" xfId="0" applyFont="1" applyFill="1" applyBorder="1" applyAlignment="1">
      <alignment horizontal="center" vertical="center" wrapText="1" readingOrder="1"/>
    </xf>
    <xf numFmtId="0" fontId="29" fillId="5" borderId="13" xfId="0" applyFont="1" applyFill="1" applyBorder="1" applyAlignment="1">
      <alignment horizontal="center" vertical="center" wrapText="1" readingOrder="1"/>
    </xf>
    <xf numFmtId="0" fontId="29" fillId="0" borderId="0" xfId="0" applyFont="1"/>
    <xf numFmtId="0" fontId="44" fillId="5" borderId="2" xfId="0" applyFont="1" applyFill="1" applyBorder="1" applyAlignment="1">
      <alignment horizontal="right" vertical="center" wrapText="1" readingOrder="2"/>
    </xf>
    <xf numFmtId="0" fontId="45" fillId="5" borderId="9" xfId="0" applyFont="1" applyFill="1" applyBorder="1" applyAlignment="1">
      <alignment horizontal="center" vertical="center" wrapText="1" readingOrder="1"/>
    </xf>
    <xf numFmtId="10" fontId="45" fillId="5" borderId="9" xfId="0" applyNumberFormat="1" applyFont="1" applyFill="1" applyBorder="1" applyAlignment="1">
      <alignment horizontal="center" vertical="center" wrapText="1" readingOrder="1"/>
    </xf>
    <xf numFmtId="0" fontId="26" fillId="0" borderId="0" xfId="0" applyFont="1"/>
    <xf numFmtId="0" fontId="33" fillId="8" borderId="28" xfId="0" applyFont="1" applyFill="1" applyBorder="1" applyAlignment="1">
      <alignment horizontal="center" vertical="center" wrapText="1" readingOrder="1"/>
    </xf>
    <xf numFmtId="0" fontId="33" fillId="8" borderId="28" xfId="0" applyFont="1" applyFill="1" applyBorder="1" applyAlignment="1">
      <alignment horizontal="center" vertical="center" wrapText="1" readingOrder="2"/>
    </xf>
    <xf numFmtId="0" fontId="46" fillId="0" borderId="29" xfId="0" applyFont="1" applyBorder="1" applyAlignment="1">
      <alignment horizontal="center" vertical="center" wrapText="1" readingOrder="1"/>
    </xf>
    <xf numFmtId="0" fontId="42" fillId="0" borderId="29" xfId="0" applyFont="1" applyBorder="1" applyAlignment="1">
      <alignment horizontal="center" vertical="center" wrapText="1" readingOrder="1"/>
    </xf>
    <xf numFmtId="1" fontId="46" fillId="0" borderId="29" xfId="0" applyNumberFormat="1" applyFont="1" applyBorder="1" applyAlignment="1">
      <alignment horizontal="center" vertical="center" wrapText="1" readingOrder="1"/>
    </xf>
    <xf numFmtId="0" fontId="46" fillId="0" borderId="30" xfId="0" applyFont="1" applyBorder="1" applyAlignment="1">
      <alignment horizontal="center" vertical="center" wrapText="1" readingOrder="1"/>
    </xf>
    <xf numFmtId="0" fontId="46" fillId="8" borderId="30" xfId="0" applyFont="1" applyFill="1" applyBorder="1" applyAlignment="1">
      <alignment horizontal="center" vertical="center" wrapText="1" readingOrder="1"/>
    </xf>
    <xf numFmtId="0" fontId="42" fillId="8" borderId="29" xfId="0" applyFont="1" applyFill="1" applyBorder="1" applyAlignment="1">
      <alignment horizontal="center" vertical="center" wrapText="1" readingOrder="1"/>
    </xf>
    <xf numFmtId="1" fontId="46" fillId="8" borderId="29" xfId="0" applyNumberFormat="1" applyFont="1" applyFill="1" applyBorder="1" applyAlignment="1">
      <alignment horizontal="center" vertical="center" wrapText="1" readingOrder="1"/>
    </xf>
    <xf numFmtId="0" fontId="41" fillId="5" borderId="9" xfId="0" applyFont="1" applyFill="1" applyBorder="1" applyAlignment="1">
      <alignment horizontal="center" vertical="center" wrapText="1" readingOrder="1"/>
    </xf>
    <xf numFmtId="1" fontId="46" fillId="5" borderId="29" xfId="0" applyNumberFormat="1" applyFont="1" applyFill="1" applyBorder="1" applyAlignment="1">
      <alignment horizontal="center" vertical="center" wrapText="1" readingOrder="1"/>
    </xf>
    <xf numFmtId="0" fontId="47" fillId="0" borderId="0" xfId="0" applyFont="1" applyAlignment="1">
      <alignment horizontal="right" vertical="center" wrapText="1" readingOrder="2"/>
    </xf>
    <xf numFmtId="0" fontId="41" fillId="5" borderId="7" xfId="0" applyFont="1" applyFill="1" applyBorder="1" applyAlignment="1">
      <alignment horizontal="center" vertical="center" wrapText="1" readingOrder="2"/>
    </xf>
    <xf numFmtId="0" fontId="47" fillId="0" borderId="0" xfId="0" applyFont="1"/>
    <xf numFmtId="0" fontId="17" fillId="5" borderId="20" xfId="0" applyFont="1" applyFill="1" applyBorder="1" applyAlignment="1">
      <alignment horizontal="center" vertical="center" wrapText="1" readingOrder="2"/>
    </xf>
    <xf numFmtId="0" fontId="17" fillId="5" borderId="25" xfId="0" applyFont="1" applyFill="1" applyBorder="1" applyAlignment="1">
      <alignment horizontal="center" vertical="center" wrapText="1" readingOrder="2"/>
    </xf>
    <xf numFmtId="0" fontId="17" fillId="5" borderId="26" xfId="0" applyFont="1" applyFill="1" applyBorder="1" applyAlignment="1">
      <alignment horizontal="center" vertical="center" wrapText="1" readingOrder="2"/>
    </xf>
    <xf numFmtId="0" fontId="33" fillId="7" borderId="30" xfId="0" applyFont="1" applyFill="1" applyBorder="1" applyAlignment="1">
      <alignment horizontal="center" vertical="center" wrapText="1" readingOrder="2"/>
    </xf>
    <xf numFmtId="0" fontId="17" fillId="5" borderId="5" xfId="0" applyFont="1" applyFill="1" applyBorder="1" applyAlignment="1">
      <alignment horizontal="center" vertical="center" wrapText="1" readingOrder="2"/>
    </xf>
    <xf numFmtId="0" fontId="17" fillId="5" borderId="4" xfId="0" applyFont="1" applyFill="1" applyBorder="1" applyAlignment="1">
      <alignment horizontal="center" vertical="center" wrapText="1" readingOrder="2"/>
    </xf>
    <xf numFmtId="0" fontId="17" fillId="5" borderId="1" xfId="0" applyFont="1" applyFill="1" applyBorder="1" applyAlignment="1">
      <alignment horizontal="center" vertical="center" wrapText="1" readingOrder="2"/>
    </xf>
    <xf numFmtId="0" fontId="17" fillId="5" borderId="6" xfId="0" applyFont="1" applyFill="1" applyBorder="1" applyAlignment="1">
      <alignment horizontal="center" vertical="center" wrapText="1" readingOrder="2"/>
    </xf>
    <xf numFmtId="0" fontId="17" fillId="5" borderId="10" xfId="0" applyFont="1" applyFill="1" applyBorder="1" applyAlignment="1">
      <alignment horizontal="center" vertical="center" wrapText="1" readingOrder="2"/>
    </xf>
    <xf numFmtId="0" fontId="17" fillId="5" borderId="7" xfId="0" applyFont="1" applyFill="1" applyBorder="1" applyAlignment="1">
      <alignment horizontal="center" vertical="center" wrapText="1" readingOrder="2"/>
    </xf>
    <xf numFmtId="0" fontId="17" fillId="5" borderId="8" xfId="0" applyFont="1" applyFill="1" applyBorder="1" applyAlignment="1">
      <alignment horizontal="center" vertical="center" wrapText="1" readingOrder="2"/>
    </xf>
    <xf numFmtId="0" fontId="17" fillId="5" borderId="9" xfId="0" applyFont="1" applyFill="1" applyBorder="1" applyAlignment="1">
      <alignment horizontal="center" vertical="center" wrapText="1" readingOrder="2"/>
    </xf>
    <xf numFmtId="0" fontId="17" fillId="5" borderId="3" xfId="0" applyFont="1" applyFill="1" applyBorder="1" applyAlignment="1">
      <alignment horizontal="center" vertical="center" wrapText="1" readingOrder="2"/>
    </xf>
    <xf numFmtId="0" fontId="17" fillId="5" borderId="13" xfId="0" applyFont="1" applyFill="1" applyBorder="1" applyAlignment="1">
      <alignment horizontal="center" vertical="center" wrapText="1" readingOrder="2"/>
    </xf>
    <xf numFmtId="0" fontId="18" fillId="5" borderId="13" xfId="0" applyFont="1" applyFill="1" applyBorder="1" applyAlignment="1">
      <alignment horizontal="center" vertical="center" wrapText="1" readingOrder="2"/>
    </xf>
    <xf numFmtId="0" fontId="21" fillId="5" borderId="13" xfId="0" applyFont="1" applyFill="1" applyBorder="1" applyAlignment="1">
      <alignment horizontal="center" vertical="center" wrapText="1" readingOrder="2"/>
    </xf>
    <xf numFmtId="0" fontId="22" fillId="5" borderId="13" xfId="0" applyFont="1" applyFill="1" applyBorder="1" applyAlignment="1">
      <alignment horizontal="center" vertical="center" wrapText="1" readingOrder="2"/>
    </xf>
    <xf numFmtId="0" fontId="21" fillId="5" borderId="15" xfId="0" applyFont="1" applyFill="1" applyBorder="1" applyAlignment="1">
      <alignment horizontal="center" vertical="center" wrapText="1" readingOrder="2"/>
    </xf>
    <xf numFmtId="0" fontId="21" fillId="5" borderId="16" xfId="0" applyFont="1" applyFill="1" applyBorder="1" applyAlignment="1">
      <alignment horizontal="center" vertical="center" wrapText="1" readingOrder="2"/>
    </xf>
    <xf numFmtId="0" fontId="21" fillId="5" borderId="17" xfId="0" applyFont="1" applyFill="1" applyBorder="1" applyAlignment="1">
      <alignment horizontal="center" vertical="center" wrapText="1" readingOrder="2"/>
    </xf>
    <xf numFmtId="0" fontId="21" fillId="5" borderId="18" xfId="0" applyFont="1" applyFill="1" applyBorder="1" applyAlignment="1">
      <alignment horizontal="center" vertical="center" wrapText="1" readingOrder="2"/>
    </xf>
    <xf numFmtId="0" fontId="17" fillId="5" borderId="12" xfId="0" applyFont="1" applyFill="1" applyBorder="1" applyAlignment="1">
      <alignment horizontal="center" vertical="center" wrapText="1" readingOrder="2"/>
    </xf>
    <xf numFmtId="0" fontId="2" fillId="0" borderId="19" xfId="0" applyFont="1" applyBorder="1" applyAlignment="1">
      <alignment horizontal="center"/>
    </xf>
    <xf numFmtId="0" fontId="17" fillId="5" borderId="22" xfId="0" applyFont="1" applyFill="1" applyBorder="1" applyAlignment="1">
      <alignment horizontal="center" vertical="center" wrapText="1" readingOrder="2"/>
    </xf>
    <xf numFmtId="0" fontId="17" fillId="5" borderId="23" xfId="0" applyFont="1" applyFill="1" applyBorder="1" applyAlignment="1">
      <alignment horizontal="center" vertical="center" wrapText="1" readingOrder="2"/>
    </xf>
    <xf numFmtId="0" fontId="17" fillId="5" borderId="24" xfId="0" applyFont="1" applyFill="1" applyBorder="1" applyAlignment="1">
      <alignment horizontal="center" vertical="center" wrapText="1" readingOrder="2"/>
    </xf>
    <xf numFmtId="0" fontId="34" fillId="6" borderId="31" xfId="0" applyFont="1" applyFill="1" applyBorder="1" applyAlignment="1">
      <alignment horizontal="center" vertical="center" wrapText="1" readingOrder="1"/>
    </xf>
    <xf numFmtId="0" fontId="34" fillId="6" borderId="28" xfId="0" applyFont="1" applyFill="1" applyBorder="1" applyAlignment="1">
      <alignment horizontal="center" vertical="center" wrapText="1" readingOrder="1"/>
    </xf>
    <xf numFmtId="0" fontId="17" fillId="5" borderId="20" xfId="0" applyFont="1" applyFill="1" applyBorder="1" applyAlignment="1">
      <alignment horizontal="center" vertical="center" wrapText="1" readingOrder="2"/>
    </xf>
    <xf numFmtId="0" fontId="40" fillId="3" borderId="22" xfId="0" applyFont="1" applyFill="1" applyBorder="1" applyAlignment="1">
      <alignment horizontal="center" vertical="center" wrapText="1" readingOrder="1"/>
    </xf>
    <xf numFmtId="0" fontId="40" fillId="3" borderId="24" xfId="0" applyFont="1" applyFill="1" applyBorder="1" applyAlignment="1">
      <alignment horizontal="center" vertical="center" wrapText="1" readingOrder="1"/>
    </xf>
    <xf numFmtId="0" fontId="41" fillId="5" borderId="13" xfId="0" applyFont="1" applyFill="1" applyBorder="1" applyAlignment="1">
      <alignment horizontal="center" vertical="center" wrapText="1" readingOrder="2"/>
    </xf>
    <xf numFmtId="0" fontId="41" fillId="5" borderId="20" xfId="0" applyFont="1" applyFill="1" applyBorder="1" applyAlignment="1">
      <alignment horizontal="center" vertical="center" wrapText="1" readingOrder="2"/>
    </xf>
    <xf numFmtId="0" fontId="41" fillId="5" borderId="13" xfId="0" applyFont="1" applyFill="1" applyBorder="1" applyAlignment="1">
      <alignment horizontal="center" vertical="center" wrapText="1" readingOrder="1"/>
    </xf>
    <xf numFmtId="0" fontId="41" fillId="5" borderId="20" xfId="0" applyFont="1" applyFill="1" applyBorder="1" applyAlignment="1">
      <alignment horizontal="center" vertical="center" wrapText="1" readingOrder="1"/>
    </xf>
    <xf numFmtId="0" fontId="41" fillId="5" borderId="32" xfId="0" applyFont="1" applyFill="1" applyBorder="1" applyAlignment="1">
      <alignment horizontal="center" vertical="center" wrapText="1" readingOrder="1"/>
    </xf>
    <xf numFmtId="0" fontId="41" fillId="5" borderId="21" xfId="0" applyFont="1" applyFill="1" applyBorder="1" applyAlignment="1">
      <alignment horizontal="center" vertical="center" wrapText="1" readingOrder="1"/>
    </xf>
    <xf numFmtId="0" fontId="33" fillId="7" borderId="31" xfId="0" applyFont="1" applyFill="1" applyBorder="1" applyAlignment="1">
      <alignment horizontal="center" vertical="center" wrapText="1" readingOrder="2"/>
    </xf>
    <xf numFmtId="0" fontId="33" fillId="7" borderId="28" xfId="0" applyFont="1" applyFill="1" applyBorder="1" applyAlignment="1">
      <alignment horizontal="center" vertical="center" wrapText="1" readingOrder="2"/>
    </xf>
    <xf numFmtId="0" fontId="25" fillId="7" borderId="38" xfId="0" applyFont="1" applyFill="1" applyBorder="1" applyAlignment="1">
      <alignment horizontal="center" vertical="center" wrapText="1" readingOrder="2"/>
    </xf>
    <xf numFmtId="0" fontId="25" fillId="7" borderId="30" xfId="0" applyFont="1" applyFill="1" applyBorder="1" applyAlignment="1">
      <alignment horizontal="center" vertical="center" wrapText="1" readingOrder="2"/>
    </xf>
    <xf numFmtId="0" fontId="33" fillId="7" borderId="29" xfId="0" applyFont="1" applyFill="1" applyBorder="1" applyAlignment="1">
      <alignment horizontal="center" vertical="center" wrapText="1" readingOrder="2"/>
    </xf>
    <xf numFmtId="0" fontId="33" fillId="7" borderId="39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33" fillId="7" borderId="37" xfId="0" applyFont="1" applyFill="1" applyBorder="1" applyAlignment="1">
      <alignment horizontal="center" vertical="center" wrapText="1" readingOrder="2"/>
    </xf>
    <xf numFmtId="0" fontId="33" fillId="7" borderId="35" xfId="0" applyFont="1" applyFill="1" applyBorder="1" applyAlignment="1">
      <alignment horizontal="center" vertical="center" wrapText="1" readingOrder="2"/>
    </xf>
    <xf numFmtId="0" fontId="33" fillId="7" borderId="38" xfId="0" applyFont="1" applyFill="1" applyBorder="1" applyAlignment="1">
      <alignment horizontal="center" vertical="center" wrapText="1" readingOrder="2"/>
    </xf>
    <xf numFmtId="0" fontId="33" fillId="7" borderId="36" xfId="0" applyFont="1" applyFill="1" applyBorder="1" applyAlignment="1">
      <alignment horizontal="center" vertical="center" wrapText="1" readingOrder="2"/>
    </xf>
    <xf numFmtId="0" fontId="33" fillId="7" borderId="30" xfId="0" applyFont="1" applyFill="1" applyBorder="1" applyAlignment="1">
      <alignment horizontal="center" vertical="center" wrapText="1" readingOrder="2"/>
    </xf>
    <xf numFmtId="0" fontId="28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 readingOrder="2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rightToLeft="1" workbookViewId="0">
      <selection activeCell="A20" sqref="A20"/>
    </sheetView>
  </sheetViews>
  <sheetFormatPr defaultColWidth="8.875" defaultRowHeight="14.25" x14ac:dyDescent="0.2"/>
  <cols>
    <col min="1" max="1" width="47.875" bestFit="1" customWidth="1"/>
    <col min="2" max="2" width="19.5" customWidth="1"/>
    <col min="3" max="3" width="20.5" customWidth="1"/>
  </cols>
  <sheetData>
    <row r="1" spans="1:3" ht="18.75" x14ac:dyDescent="0.2">
      <c r="A1" s="1" t="s">
        <v>0</v>
      </c>
    </row>
    <row r="2" spans="1:3" ht="19.5" thickBot="1" x14ac:dyDescent="0.25">
      <c r="A2" s="1" t="s">
        <v>1</v>
      </c>
    </row>
    <row r="3" spans="1:3" ht="49.5" customHeight="1" thickTop="1" thickBot="1" x14ac:dyDescent="0.25">
      <c r="A3" s="7" t="s">
        <v>2</v>
      </c>
      <c r="B3" s="8" t="s">
        <v>3</v>
      </c>
      <c r="C3" s="9" t="s">
        <v>4</v>
      </c>
    </row>
    <row r="4" spans="1:3" ht="20.100000000000001" customHeight="1" thickTop="1" thickBot="1" x14ac:dyDescent="0.25">
      <c r="A4" s="22" t="s">
        <v>60</v>
      </c>
      <c r="B4" s="24">
        <f>'عدد هيئة التدريس حسب الجنسية'!F5</f>
        <v>109</v>
      </c>
      <c r="C4" s="53">
        <f>B4/$B$23</f>
        <v>5.3615346778160357E-2</v>
      </c>
    </row>
    <row r="5" spans="1:3" ht="20.100000000000001" customHeight="1" thickTop="1" thickBot="1" x14ac:dyDescent="0.25">
      <c r="A5" s="23" t="s">
        <v>61</v>
      </c>
      <c r="B5" s="24">
        <f>'عدد هيئة التدريس حسب الجنسية'!F6</f>
        <v>82</v>
      </c>
      <c r="C5" s="53">
        <f t="shared" ref="C5:C23" si="0">B5/$B$23</f>
        <v>4.0334481062469257E-2</v>
      </c>
    </row>
    <row r="6" spans="1:3" ht="20.100000000000001" customHeight="1" thickTop="1" thickBot="1" x14ac:dyDescent="0.25">
      <c r="A6" s="23" t="s">
        <v>62</v>
      </c>
      <c r="B6" s="24">
        <f>'عدد هيئة التدريس حسب الجنسية'!F7</f>
        <v>137</v>
      </c>
      <c r="C6" s="53">
        <f t="shared" si="0"/>
        <v>6.7388096409247422E-2</v>
      </c>
    </row>
    <row r="7" spans="1:3" ht="20.100000000000001" customHeight="1" thickTop="1" thickBot="1" x14ac:dyDescent="0.25">
      <c r="A7" s="23" t="s">
        <v>63</v>
      </c>
      <c r="B7" s="24">
        <f>'عدد هيئة التدريس حسب الجنسية'!F8</f>
        <v>12</v>
      </c>
      <c r="C7" s="53">
        <f t="shared" si="0"/>
        <v>5.9026069847515983E-3</v>
      </c>
    </row>
    <row r="8" spans="1:3" ht="20.100000000000001" customHeight="1" thickTop="1" thickBot="1" x14ac:dyDescent="0.25">
      <c r="A8" s="23" t="s">
        <v>64</v>
      </c>
      <c r="B8" s="24">
        <f>'عدد هيئة التدريس حسب الجنسية'!F9</f>
        <v>94</v>
      </c>
      <c r="C8" s="53">
        <f t="shared" si="0"/>
        <v>4.6237088047220855E-2</v>
      </c>
    </row>
    <row r="9" spans="1:3" ht="20.100000000000001" customHeight="1" thickTop="1" thickBot="1" x14ac:dyDescent="0.25">
      <c r="A9" s="23" t="s">
        <v>65</v>
      </c>
      <c r="B9" s="24">
        <f>'عدد هيئة التدريس حسب الجنسية'!F10</f>
        <v>107</v>
      </c>
      <c r="C9" s="53">
        <f t="shared" si="0"/>
        <v>5.2631578947368418E-2</v>
      </c>
    </row>
    <row r="10" spans="1:3" ht="20.100000000000001" customHeight="1" thickTop="1" thickBot="1" x14ac:dyDescent="0.25">
      <c r="A10" s="23" t="s">
        <v>66</v>
      </c>
      <c r="B10" s="24">
        <f>'عدد هيئة التدريس حسب الجنسية'!F11</f>
        <v>29</v>
      </c>
      <c r="C10" s="53">
        <f t="shared" si="0"/>
        <v>1.4264633546483029E-2</v>
      </c>
    </row>
    <row r="11" spans="1:3" ht="20.100000000000001" customHeight="1" thickTop="1" thickBot="1" x14ac:dyDescent="0.25">
      <c r="A11" s="23" t="s">
        <v>130</v>
      </c>
      <c r="B11" s="24">
        <f>'عدد هيئة التدريس حسب الجنسية'!F12</f>
        <v>128</v>
      </c>
      <c r="C11" s="53">
        <f t="shared" si="0"/>
        <v>6.2961141170683715E-2</v>
      </c>
    </row>
    <row r="12" spans="1:3" ht="20.100000000000001" customHeight="1" thickTop="1" thickBot="1" x14ac:dyDescent="0.25">
      <c r="A12" s="23" t="s">
        <v>67</v>
      </c>
      <c r="B12" s="24">
        <f>'عدد هيئة التدريس حسب الجنسية'!F13</f>
        <v>140</v>
      </c>
      <c r="C12" s="53">
        <f t="shared" si="0"/>
        <v>6.886374815543532E-2</v>
      </c>
    </row>
    <row r="13" spans="1:3" ht="20.100000000000001" customHeight="1" thickTop="1" thickBot="1" x14ac:dyDescent="0.25">
      <c r="A13" s="23" t="s">
        <v>68</v>
      </c>
      <c r="B13" s="24">
        <f>'عدد هيئة التدريس حسب الجنسية'!F14</f>
        <v>48</v>
      </c>
      <c r="C13" s="53">
        <f t="shared" si="0"/>
        <v>2.3610427939006393E-2</v>
      </c>
    </row>
    <row r="14" spans="1:3" ht="20.100000000000001" customHeight="1" thickTop="1" thickBot="1" x14ac:dyDescent="0.25">
      <c r="A14" s="23" t="s">
        <v>69</v>
      </c>
      <c r="B14" s="24">
        <f>'عدد هيئة التدريس حسب الجنسية'!F15</f>
        <v>261</v>
      </c>
      <c r="C14" s="53">
        <f t="shared" si="0"/>
        <v>0.12838170191834727</v>
      </c>
    </row>
    <row r="15" spans="1:3" ht="20.100000000000001" customHeight="1" thickTop="1" thickBot="1" x14ac:dyDescent="0.25">
      <c r="A15" s="23" t="s">
        <v>70</v>
      </c>
      <c r="B15" s="24">
        <f>'عدد هيئة التدريس حسب الجنسية'!F16</f>
        <v>119</v>
      </c>
      <c r="C15" s="53">
        <f t="shared" si="0"/>
        <v>5.8534185932120023E-2</v>
      </c>
    </row>
    <row r="16" spans="1:3" ht="20.100000000000001" customHeight="1" thickTop="1" thickBot="1" x14ac:dyDescent="0.25">
      <c r="A16" s="23" t="s">
        <v>71</v>
      </c>
      <c r="B16" s="24">
        <f>'عدد هيئة التدريس حسب الجنسية'!F17</f>
        <v>135</v>
      </c>
      <c r="C16" s="53">
        <f t="shared" si="0"/>
        <v>6.640432857845549E-2</v>
      </c>
    </row>
    <row r="17" spans="1:3" ht="20.100000000000001" customHeight="1" thickTop="1" thickBot="1" x14ac:dyDescent="0.25">
      <c r="A17" s="23" t="s">
        <v>72</v>
      </c>
      <c r="B17" s="24">
        <f>'عدد هيئة التدريس حسب الجنسية'!F18</f>
        <v>94</v>
      </c>
      <c r="C17" s="53">
        <f t="shared" si="0"/>
        <v>4.6237088047220855E-2</v>
      </c>
    </row>
    <row r="18" spans="1:3" ht="20.100000000000001" customHeight="1" thickTop="1" thickBot="1" x14ac:dyDescent="0.25">
      <c r="A18" s="23" t="s">
        <v>73</v>
      </c>
      <c r="B18" s="24">
        <f>'عدد هيئة التدريس حسب الجنسية'!F19</f>
        <v>186</v>
      </c>
      <c r="C18" s="53">
        <f t="shared" si="0"/>
        <v>9.1490408263649778E-2</v>
      </c>
    </row>
    <row r="19" spans="1:3" ht="20.100000000000001" customHeight="1" thickTop="1" thickBot="1" x14ac:dyDescent="0.25">
      <c r="A19" s="23" t="s">
        <v>59</v>
      </c>
      <c r="B19" s="24">
        <f>'عدد هيئة التدريس حسب الجنسية'!F20</f>
        <v>17</v>
      </c>
      <c r="C19" s="53">
        <f t="shared" si="0"/>
        <v>8.362026561731432E-3</v>
      </c>
    </row>
    <row r="20" spans="1:3" ht="20.100000000000001" customHeight="1" thickTop="1" thickBot="1" x14ac:dyDescent="0.25">
      <c r="A20" s="65" t="s">
        <v>74</v>
      </c>
      <c r="B20" s="24">
        <f>'عدد هيئة التدريس حسب الجنسية'!F21</f>
        <v>287</v>
      </c>
      <c r="C20" s="53">
        <f t="shared" si="0"/>
        <v>0.14117068371864239</v>
      </c>
    </row>
    <row r="21" spans="1:3" ht="20.100000000000001" customHeight="1" thickTop="1" thickBot="1" x14ac:dyDescent="0.25">
      <c r="A21" s="23" t="s">
        <v>75</v>
      </c>
      <c r="B21" s="24">
        <f>'عدد هيئة التدريس حسب الجنسية'!F22</f>
        <v>39</v>
      </c>
      <c r="C21" s="53">
        <f t="shared" si="0"/>
        <v>1.9183472700442697E-2</v>
      </c>
    </row>
    <row r="22" spans="1:3" ht="20.100000000000001" customHeight="1" thickTop="1" thickBot="1" x14ac:dyDescent="0.25">
      <c r="A22" s="23" t="s">
        <v>76</v>
      </c>
      <c r="B22" s="24">
        <f>'عدد هيئة التدريس حسب الجنسية'!F23</f>
        <v>9</v>
      </c>
      <c r="C22" s="53">
        <f t="shared" si="0"/>
        <v>4.426955238563699E-3</v>
      </c>
    </row>
    <row r="23" spans="1:3" ht="15" customHeight="1" thickTop="1" thickBot="1" x14ac:dyDescent="0.25">
      <c r="A23" s="56" t="s">
        <v>3</v>
      </c>
      <c r="B23" s="57">
        <f>SUM(B4:B22)</f>
        <v>2033</v>
      </c>
      <c r="C23" s="58">
        <f t="shared" si="0"/>
        <v>1</v>
      </c>
    </row>
    <row r="24" spans="1:3" ht="15" thickTop="1" x14ac:dyDescent="0.2"/>
  </sheetData>
  <dataValidations count="1">
    <dataValidation type="whole" errorStyle="warning" allowBlank="1" showInputMessage="1" showErrorMessage="1" errorTitle="خطأ" error="نأمل ادخال رقم" sqref="C4:C23 B23" xr:uid="{00000000-0002-0000-0000-000000000000}">
      <formula1>0</formula1>
      <formula2>5000</formula2>
    </dataValidation>
  </dataValidations>
  <pageMargins left="0.7" right="0.7" top="0.75" bottom="0.75" header="0.3" footer="0.3"/>
  <pageSetup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4"/>
  <sheetViews>
    <sheetView rightToLeft="1" workbookViewId="0">
      <selection activeCell="K14" sqref="K14"/>
    </sheetView>
  </sheetViews>
  <sheetFormatPr defaultColWidth="8.875" defaultRowHeight="14.25" x14ac:dyDescent="0.2"/>
  <sheetData>
    <row r="1" spans="1:17" ht="19.5" thickBot="1" x14ac:dyDescent="0.35">
      <c r="A1" s="137" t="s">
        <v>58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7" ht="17.25" thickTop="1" thickBot="1" x14ac:dyDescent="0.25">
      <c r="A2" s="131" t="s">
        <v>49</v>
      </c>
      <c r="B2" s="135" t="s">
        <v>18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6"/>
      <c r="P2" s="140" t="s">
        <v>7</v>
      </c>
    </row>
    <row r="3" spans="1:17" ht="17.25" thickTop="1" thickBot="1" x14ac:dyDescent="0.25">
      <c r="A3" s="139"/>
      <c r="B3" s="135" t="s">
        <v>19</v>
      </c>
      <c r="C3" s="136"/>
      <c r="D3" s="135" t="s">
        <v>20</v>
      </c>
      <c r="E3" s="136"/>
      <c r="F3" s="135" t="s">
        <v>21</v>
      </c>
      <c r="G3" s="136"/>
      <c r="H3" s="135" t="s">
        <v>22</v>
      </c>
      <c r="I3" s="136"/>
      <c r="J3" s="135" t="s">
        <v>23</v>
      </c>
      <c r="K3" s="136"/>
      <c r="L3" s="135" t="s">
        <v>50</v>
      </c>
      <c r="M3" s="136"/>
      <c r="N3" s="135" t="s">
        <v>51</v>
      </c>
      <c r="O3" s="136"/>
      <c r="P3" s="141"/>
    </row>
    <row r="4" spans="1:17" ht="17.25" thickTop="1" thickBot="1" x14ac:dyDescent="0.25">
      <c r="A4" s="132"/>
      <c r="B4" s="97" t="s">
        <v>10</v>
      </c>
      <c r="C4" s="97" t="s">
        <v>11</v>
      </c>
      <c r="D4" s="97" t="s">
        <v>10</v>
      </c>
      <c r="E4" s="97" t="s">
        <v>11</v>
      </c>
      <c r="F4" s="97" t="s">
        <v>10</v>
      </c>
      <c r="G4" s="97" t="s">
        <v>11</v>
      </c>
      <c r="H4" s="97" t="s">
        <v>10</v>
      </c>
      <c r="I4" s="97" t="s">
        <v>11</v>
      </c>
      <c r="J4" s="97" t="s">
        <v>10</v>
      </c>
      <c r="K4" s="97" t="s">
        <v>11</v>
      </c>
      <c r="L4" s="97" t="s">
        <v>10</v>
      </c>
      <c r="M4" s="97" t="s">
        <v>11</v>
      </c>
      <c r="N4" s="97" t="s">
        <v>10</v>
      </c>
      <c r="O4" s="97" t="s">
        <v>11</v>
      </c>
      <c r="P4" s="142"/>
    </row>
    <row r="5" spans="1:17" ht="16.5" thickTop="1" thickBot="1" x14ac:dyDescent="0.25">
      <c r="A5" s="43" t="s">
        <v>52</v>
      </c>
      <c r="B5" s="26">
        <v>1</v>
      </c>
      <c r="C5" s="26">
        <v>1</v>
      </c>
      <c r="D5" s="26">
        <v>4</v>
      </c>
      <c r="E5" s="26">
        <v>7</v>
      </c>
      <c r="F5" s="26">
        <v>6</v>
      </c>
      <c r="G5" s="26">
        <v>22</v>
      </c>
      <c r="H5" s="26">
        <v>4</v>
      </c>
      <c r="I5" s="26">
        <v>5</v>
      </c>
      <c r="J5" s="26">
        <v>5</v>
      </c>
      <c r="K5" s="26">
        <v>1</v>
      </c>
      <c r="L5" s="26">
        <v>0</v>
      </c>
      <c r="M5" s="26"/>
      <c r="N5" s="26">
        <v>0</v>
      </c>
      <c r="O5" s="26">
        <v>0</v>
      </c>
      <c r="P5" s="26">
        <f>SUM(B5:O5)</f>
        <v>56</v>
      </c>
    </row>
    <row r="6" spans="1:17" ht="31.5" thickTop="1" thickBot="1" x14ac:dyDescent="0.25">
      <c r="A6" s="43" t="s">
        <v>53</v>
      </c>
      <c r="B6" s="26"/>
      <c r="C6" s="26"/>
      <c r="D6" s="26">
        <v>5</v>
      </c>
      <c r="E6" s="26">
        <v>4</v>
      </c>
      <c r="F6" s="26">
        <v>18</v>
      </c>
      <c r="G6" s="26">
        <v>30</v>
      </c>
      <c r="H6" s="26">
        <v>15</v>
      </c>
      <c r="I6" s="26">
        <v>13</v>
      </c>
      <c r="J6" s="26"/>
      <c r="K6" s="26"/>
      <c r="L6" s="26"/>
      <c r="M6" s="26">
        <v>1</v>
      </c>
      <c r="N6" s="26"/>
      <c r="O6" s="26"/>
      <c r="P6" s="26">
        <f>SUM(B6:O6)</f>
        <v>86</v>
      </c>
    </row>
    <row r="7" spans="1:17" ht="16.5" thickTop="1" thickBot="1" x14ac:dyDescent="0.25">
      <c r="A7" s="43" t="s">
        <v>54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7" ht="31.5" thickTop="1" thickBot="1" x14ac:dyDescent="0.25">
      <c r="A8" s="43" t="s">
        <v>114</v>
      </c>
      <c r="B8" s="26"/>
      <c r="C8" s="26"/>
      <c r="D8" s="26">
        <v>2</v>
      </c>
      <c r="E8" s="26">
        <v>1</v>
      </c>
      <c r="F8" s="26">
        <v>1</v>
      </c>
      <c r="G8" s="26"/>
      <c r="H8" s="26"/>
      <c r="I8" s="26"/>
      <c r="J8" s="26"/>
      <c r="K8" s="26"/>
      <c r="L8" s="26"/>
      <c r="M8" s="26"/>
      <c r="N8" s="26"/>
      <c r="O8" s="26"/>
      <c r="P8" s="26">
        <f>SUM(B8:O8)</f>
        <v>4</v>
      </c>
    </row>
    <row r="9" spans="1:17" ht="16.5" thickTop="1" thickBot="1" x14ac:dyDescent="0.25">
      <c r="A9" s="43" t="s">
        <v>55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7" ht="16.5" thickTop="1" thickBot="1" x14ac:dyDescent="0.25">
      <c r="A10" s="43" t="s">
        <v>56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7" ht="16.5" thickTop="1" thickBot="1" x14ac:dyDescent="0.25">
      <c r="A11" s="43" t="s">
        <v>57</v>
      </c>
      <c r="B11" s="26">
        <f t="shared" ref="B11:O11" si="0">SUM(B5:B10)</f>
        <v>1</v>
      </c>
      <c r="C11" s="26">
        <f t="shared" si="0"/>
        <v>1</v>
      </c>
      <c r="D11" s="26">
        <f t="shared" si="0"/>
        <v>11</v>
      </c>
      <c r="E11" s="26">
        <f t="shared" si="0"/>
        <v>12</v>
      </c>
      <c r="F11" s="26">
        <f t="shared" si="0"/>
        <v>25</v>
      </c>
      <c r="G11" s="26">
        <f t="shared" si="0"/>
        <v>52</v>
      </c>
      <c r="H11" s="26">
        <f t="shared" si="0"/>
        <v>19</v>
      </c>
      <c r="I11" s="26">
        <f t="shared" si="0"/>
        <v>18</v>
      </c>
      <c r="J11" s="26">
        <f t="shared" si="0"/>
        <v>5</v>
      </c>
      <c r="K11" s="26">
        <f t="shared" si="0"/>
        <v>1</v>
      </c>
      <c r="L11" s="26">
        <f t="shared" si="0"/>
        <v>0</v>
      </c>
      <c r="M11" s="26">
        <f t="shared" si="0"/>
        <v>1</v>
      </c>
      <c r="N11" s="26">
        <f t="shared" si="0"/>
        <v>0</v>
      </c>
      <c r="O11" s="26">
        <f t="shared" si="0"/>
        <v>0</v>
      </c>
      <c r="P11" s="26">
        <f>SUM(B11:O11)</f>
        <v>146</v>
      </c>
    </row>
    <row r="12" spans="1:17" ht="17.25" thickTop="1" thickBot="1" x14ac:dyDescent="0.25">
      <c r="A12" s="131" t="s">
        <v>7</v>
      </c>
      <c r="B12" s="97">
        <v>1</v>
      </c>
      <c r="C12" s="97">
        <v>1</v>
      </c>
      <c r="D12" s="97">
        <v>11</v>
      </c>
      <c r="E12" s="97">
        <v>12</v>
      </c>
      <c r="F12" s="97">
        <v>25</v>
      </c>
      <c r="G12" s="97">
        <v>52</v>
      </c>
      <c r="H12" s="97">
        <v>19</v>
      </c>
      <c r="I12" s="97">
        <v>18</v>
      </c>
      <c r="J12" s="97">
        <v>5</v>
      </c>
      <c r="K12" s="97">
        <v>1</v>
      </c>
      <c r="L12" s="97">
        <v>0</v>
      </c>
      <c r="M12" s="97">
        <v>1</v>
      </c>
      <c r="N12" s="97">
        <v>0</v>
      </c>
      <c r="O12" s="97">
        <v>0</v>
      </c>
      <c r="P12" s="133">
        <f>SUM(B12:O12)</f>
        <v>146</v>
      </c>
    </row>
    <row r="13" spans="1:17" ht="17.25" thickTop="1" thickBot="1" x14ac:dyDescent="0.25">
      <c r="A13" s="132"/>
      <c r="B13" s="135">
        <v>2</v>
      </c>
      <c r="C13" s="136"/>
      <c r="D13" s="135">
        <v>23</v>
      </c>
      <c r="E13" s="136"/>
      <c r="F13" s="135">
        <v>77</v>
      </c>
      <c r="G13" s="136"/>
      <c r="H13" s="135">
        <v>37</v>
      </c>
      <c r="I13" s="136"/>
      <c r="J13" s="135">
        <v>6</v>
      </c>
      <c r="K13" s="136"/>
      <c r="L13" s="135">
        <v>1</v>
      </c>
      <c r="M13" s="136"/>
      <c r="N13" s="135">
        <v>0</v>
      </c>
      <c r="O13" s="136"/>
      <c r="P13" s="134"/>
    </row>
    <row r="14" spans="1:17" ht="15" thickTop="1" x14ac:dyDescent="0.2"/>
  </sheetData>
  <mergeCells count="20">
    <mergeCell ref="A1:Q1"/>
    <mergeCell ref="B2:O2"/>
    <mergeCell ref="A2:A4"/>
    <mergeCell ref="P2:P4"/>
    <mergeCell ref="B3:C3"/>
    <mergeCell ref="D3:E3"/>
    <mergeCell ref="F3:G3"/>
    <mergeCell ref="H3:I3"/>
    <mergeCell ref="J3:K3"/>
    <mergeCell ref="L3:M3"/>
    <mergeCell ref="N3:O3"/>
    <mergeCell ref="A12:A13"/>
    <mergeCell ref="P12:P13"/>
    <mergeCell ref="B13:C13"/>
    <mergeCell ref="D13:E13"/>
    <mergeCell ref="F13:G13"/>
    <mergeCell ref="H13:I13"/>
    <mergeCell ref="J13:K13"/>
    <mergeCell ref="L13:M13"/>
    <mergeCell ref="N13:O13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"/>
  <sheetViews>
    <sheetView rightToLeft="1" workbookViewId="0">
      <selection activeCell="N25" sqref="N25"/>
    </sheetView>
  </sheetViews>
  <sheetFormatPr defaultColWidth="8.875" defaultRowHeight="14.25" x14ac:dyDescent="0.2"/>
  <sheetData>
    <row r="1" spans="1:15" ht="18" x14ac:dyDescent="0.2">
      <c r="A1" s="143" t="s">
        <v>115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5" ht="18" x14ac:dyDescent="0.2">
      <c r="A2" s="50" t="s">
        <v>116</v>
      </c>
    </row>
  </sheetData>
  <mergeCells count="1">
    <mergeCell ref="A1:O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"/>
  <sheetViews>
    <sheetView rightToLeft="1" workbookViewId="0">
      <selection activeCell="C21" sqref="C21"/>
    </sheetView>
  </sheetViews>
  <sheetFormatPr defaultColWidth="8.875" defaultRowHeight="14.25" x14ac:dyDescent="0.2"/>
  <sheetData>
    <row r="1" spans="1:9" ht="18" x14ac:dyDescent="0.2">
      <c r="A1" s="143" t="s">
        <v>117</v>
      </c>
      <c r="B1" s="143"/>
      <c r="C1" s="143"/>
      <c r="D1" s="143"/>
      <c r="E1" s="143"/>
      <c r="F1" s="143"/>
      <c r="G1" s="143"/>
      <c r="H1" s="143"/>
      <c r="I1" s="143"/>
    </row>
    <row r="2" spans="1:9" ht="18" x14ac:dyDescent="0.2">
      <c r="A2" s="144" t="s">
        <v>118</v>
      </c>
      <c r="B2" s="144"/>
      <c r="C2" s="144"/>
    </row>
  </sheetData>
  <mergeCells count="2">
    <mergeCell ref="A1:I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rightToLeft="1" workbookViewId="0">
      <selection activeCell="F18" sqref="F18"/>
    </sheetView>
  </sheetViews>
  <sheetFormatPr defaultColWidth="8.875" defaultRowHeight="14.25" x14ac:dyDescent="0.2"/>
  <cols>
    <col min="1" max="1" width="37.5" customWidth="1"/>
    <col min="2" max="5" width="20.5" customWidth="1"/>
    <col min="6" max="6" width="21.375" customWidth="1"/>
    <col min="7" max="7" width="26.5" customWidth="1"/>
  </cols>
  <sheetData>
    <row r="1" spans="1:7" ht="19.5" thickBot="1" x14ac:dyDescent="0.25">
      <c r="A1" s="1" t="s">
        <v>5</v>
      </c>
    </row>
    <row r="2" spans="1:7" ht="17.25" thickTop="1" thickBot="1" x14ac:dyDescent="0.25">
      <c r="A2" s="98" t="s">
        <v>2</v>
      </c>
      <c r="B2" s="100" t="s">
        <v>6</v>
      </c>
      <c r="C2" s="101"/>
      <c r="D2" s="101"/>
      <c r="E2" s="102"/>
      <c r="F2" s="103" t="s">
        <v>7</v>
      </c>
      <c r="G2" s="104"/>
    </row>
    <row r="3" spans="1:7" ht="17.25" thickTop="1" thickBot="1" x14ac:dyDescent="0.25">
      <c r="A3" s="99"/>
      <c r="B3" s="100" t="s">
        <v>8</v>
      </c>
      <c r="C3" s="102"/>
      <c r="D3" s="100" t="s">
        <v>9</v>
      </c>
      <c r="E3" s="102"/>
      <c r="F3" s="105"/>
      <c r="G3" s="106"/>
    </row>
    <row r="4" spans="1:7" ht="17.25" thickTop="1" thickBot="1" x14ac:dyDescent="0.25">
      <c r="A4" s="99"/>
      <c r="B4" s="6" t="s">
        <v>10</v>
      </c>
      <c r="C4" s="6" t="s">
        <v>11</v>
      </c>
      <c r="D4" s="6" t="s">
        <v>10</v>
      </c>
      <c r="E4" s="6" t="s">
        <v>11</v>
      </c>
      <c r="F4" s="6" t="s">
        <v>12</v>
      </c>
      <c r="G4" s="6" t="s">
        <v>13</v>
      </c>
    </row>
    <row r="5" spans="1:7" ht="19.5" thickTop="1" thickBot="1" x14ac:dyDescent="0.25">
      <c r="A5" s="22" t="s">
        <v>60</v>
      </c>
      <c r="B5" s="25">
        <v>54</v>
      </c>
      <c r="C5" s="25">
        <v>2</v>
      </c>
      <c r="D5" s="25">
        <v>37</v>
      </c>
      <c r="E5" s="25">
        <v>16</v>
      </c>
      <c r="F5" s="25">
        <f>SUM(B5:E5)</f>
        <v>109</v>
      </c>
      <c r="G5" s="51">
        <f>F5/$F$24</f>
        <v>5.3615346778160357E-2</v>
      </c>
    </row>
    <row r="6" spans="1:7" ht="19.5" thickTop="1" thickBot="1" x14ac:dyDescent="0.25">
      <c r="A6" s="23" t="s">
        <v>61</v>
      </c>
      <c r="B6" s="26">
        <v>58</v>
      </c>
      <c r="C6" s="26">
        <v>8</v>
      </c>
      <c r="D6" s="26">
        <v>16</v>
      </c>
      <c r="E6" s="26">
        <v>0</v>
      </c>
      <c r="F6" s="25">
        <f t="shared" ref="F6:F23" si="0">SUM(B6:E6)</f>
        <v>82</v>
      </c>
      <c r="G6" s="51">
        <f t="shared" ref="G6:G23" si="1">F6/$F$24</f>
        <v>4.0334481062469257E-2</v>
      </c>
    </row>
    <row r="7" spans="1:7" ht="19.5" thickTop="1" thickBot="1" x14ac:dyDescent="0.25">
      <c r="A7" s="23" t="s">
        <v>62</v>
      </c>
      <c r="B7" s="26">
        <v>53</v>
      </c>
      <c r="C7" s="26">
        <v>29</v>
      </c>
      <c r="D7" s="26">
        <v>31</v>
      </c>
      <c r="E7" s="26">
        <v>24</v>
      </c>
      <c r="F7" s="25">
        <f t="shared" si="0"/>
        <v>137</v>
      </c>
      <c r="G7" s="51">
        <f t="shared" si="1"/>
        <v>6.7388096409247422E-2</v>
      </c>
    </row>
    <row r="8" spans="1:7" ht="19.5" thickTop="1" thickBot="1" x14ac:dyDescent="0.25">
      <c r="A8" s="23" t="s">
        <v>63</v>
      </c>
      <c r="B8" s="26">
        <v>2</v>
      </c>
      <c r="C8" s="26">
        <v>1</v>
      </c>
      <c r="D8" s="26">
        <v>4</v>
      </c>
      <c r="E8" s="26">
        <v>5</v>
      </c>
      <c r="F8" s="25">
        <f t="shared" si="0"/>
        <v>12</v>
      </c>
      <c r="G8" s="51">
        <f t="shared" si="1"/>
        <v>5.9026069847515983E-3</v>
      </c>
    </row>
    <row r="9" spans="1:7" ht="19.5" thickTop="1" thickBot="1" x14ac:dyDescent="0.25">
      <c r="A9" s="23" t="s">
        <v>64</v>
      </c>
      <c r="B9" s="26">
        <v>39</v>
      </c>
      <c r="C9" s="26">
        <v>18</v>
      </c>
      <c r="D9" s="26">
        <v>26</v>
      </c>
      <c r="E9" s="26">
        <v>11</v>
      </c>
      <c r="F9" s="25">
        <f t="shared" si="0"/>
        <v>94</v>
      </c>
      <c r="G9" s="51">
        <f t="shared" si="1"/>
        <v>4.6237088047220855E-2</v>
      </c>
    </row>
    <row r="10" spans="1:7" ht="19.5" thickTop="1" thickBot="1" x14ac:dyDescent="0.25">
      <c r="A10" s="23" t="s">
        <v>65</v>
      </c>
      <c r="B10" s="26">
        <v>54</v>
      </c>
      <c r="C10" s="26">
        <v>1</v>
      </c>
      <c r="D10" s="26">
        <v>51</v>
      </c>
      <c r="E10" s="26">
        <v>1</v>
      </c>
      <c r="F10" s="25">
        <f t="shared" si="0"/>
        <v>107</v>
      </c>
      <c r="G10" s="51">
        <f t="shared" si="1"/>
        <v>5.2631578947368418E-2</v>
      </c>
    </row>
    <row r="11" spans="1:7" ht="19.5" thickTop="1" thickBot="1" x14ac:dyDescent="0.25">
      <c r="A11" s="23" t="s">
        <v>66</v>
      </c>
      <c r="B11" s="26">
        <v>13</v>
      </c>
      <c r="C11" s="26">
        <v>0</v>
      </c>
      <c r="D11" s="26">
        <v>16</v>
      </c>
      <c r="E11" s="26">
        <v>0</v>
      </c>
      <c r="F11" s="25">
        <f t="shared" si="0"/>
        <v>29</v>
      </c>
      <c r="G11" s="51">
        <f t="shared" si="1"/>
        <v>1.4264633546483029E-2</v>
      </c>
    </row>
    <row r="12" spans="1:7" ht="19.5" thickTop="1" thickBot="1" x14ac:dyDescent="0.25">
      <c r="A12" s="23" t="s">
        <v>131</v>
      </c>
      <c r="B12" s="26">
        <v>41</v>
      </c>
      <c r="C12" s="26">
        <v>28</v>
      </c>
      <c r="D12" s="26">
        <v>39</v>
      </c>
      <c r="E12" s="26">
        <v>20</v>
      </c>
      <c r="F12" s="25">
        <f t="shared" si="0"/>
        <v>128</v>
      </c>
      <c r="G12" s="51">
        <f t="shared" si="1"/>
        <v>6.2961141170683715E-2</v>
      </c>
    </row>
    <row r="13" spans="1:7" ht="19.5" thickTop="1" thickBot="1" x14ac:dyDescent="0.25">
      <c r="A13" s="23" t="s">
        <v>67</v>
      </c>
      <c r="B13" s="26">
        <v>65</v>
      </c>
      <c r="C13" s="26">
        <v>23</v>
      </c>
      <c r="D13" s="26">
        <v>40</v>
      </c>
      <c r="E13" s="26">
        <v>12</v>
      </c>
      <c r="F13" s="25">
        <f t="shared" si="0"/>
        <v>140</v>
      </c>
      <c r="G13" s="51">
        <f t="shared" si="1"/>
        <v>6.886374815543532E-2</v>
      </c>
    </row>
    <row r="14" spans="1:7" ht="19.5" thickTop="1" thickBot="1" x14ac:dyDescent="0.25">
      <c r="A14" s="23" t="s">
        <v>68</v>
      </c>
      <c r="B14" s="26">
        <v>28</v>
      </c>
      <c r="C14" s="26">
        <v>0</v>
      </c>
      <c r="D14" s="26">
        <v>20</v>
      </c>
      <c r="E14" s="26">
        <v>0</v>
      </c>
      <c r="F14" s="25">
        <f t="shared" si="0"/>
        <v>48</v>
      </c>
      <c r="G14" s="51">
        <f t="shared" si="1"/>
        <v>2.3610427939006393E-2</v>
      </c>
    </row>
    <row r="15" spans="1:7" ht="19.5" thickTop="1" thickBot="1" x14ac:dyDescent="0.25">
      <c r="A15" s="23" t="s">
        <v>69</v>
      </c>
      <c r="B15" s="26">
        <v>54</v>
      </c>
      <c r="C15" s="26">
        <v>80</v>
      </c>
      <c r="D15" s="26">
        <v>80</v>
      </c>
      <c r="E15" s="26">
        <v>47</v>
      </c>
      <c r="F15" s="25">
        <f t="shared" si="0"/>
        <v>261</v>
      </c>
      <c r="G15" s="51">
        <f t="shared" si="1"/>
        <v>0.12838170191834727</v>
      </c>
    </row>
    <row r="16" spans="1:7" ht="19.5" thickTop="1" thickBot="1" x14ac:dyDescent="0.25">
      <c r="A16" s="23" t="s">
        <v>77</v>
      </c>
      <c r="B16" s="26">
        <v>17</v>
      </c>
      <c r="C16" s="26">
        <v>74</v>
      </c>
      <c r="D16" s="26">
        <v>8</v>
      </c>
      <c r="E16" s="26">
        <v>20</v>
      </c>
      <c r="F16" s="25">
        <f t="shared" si="0"/>
        <v>119</v>
      </c>
      <c r="G16" s="51">
        <f t="shared" si="1"/>
        <v>5.8534185932120023E-2</v>
      </c>
    </row>
    <row r="17" spans="1:7" ht="19.5" thickTop="1" thickBot="1" x14ac:dyDescent="0.25">
      <c r="A17" s="23" t="s">
        <v>71</v>
      </c>
      <c r="B17" s="26">
        <v>44</v>
      </c>
      <c r="C17" s="26">
        <v>27</v>
      </c>
      <c r="D17" s="26">
        <v>32</v>
      </c>
      <c r="E17" s="26">
        <v>32</v>
      </c>
      <c r="F17" s="25">
        <f t="shared" si="0"/>
        <v>135</v>
      </c>
      <c r="G17" s="51">
        <f t="shared" si="1"/>
        <v>6.640432857845549E-2</v>
      </c>
    </row>
    <row r="18" spans="1:7" ht="19.5" thickTop="1" thickBot="1" x14ac:dyDescent="0.25">
      <c r="A18" s="23" t="s">
        <v>72</v>
      </c>
      <c r="B18" s="26">
        <v>26</v>
      </c>
      <c r="C18" s="26">
        <v>23</v>
      </c>
      <c r="D18" s="26">
        <v>22</v>
      </c>
      <c r="E18" s="26">
        <v>23</v>
      </c>
      <c r="F18" s="25">
        <f t="shared" si="0"/>
        <v>94</v>
      </c>
      <c r="G18" s="51">
        <f t="shared" si="1"/>
        <v>4.6237088047220855E-2</v>
      </c>
    </row>
    <row r="19" spans="1:7" ht="19.5" thickTop="1" thickBot="1" x14ac:dyDescent="0.25">
      <c r="A19" s="23" t="s">
        <v>73</v>
      </c>
      <c r="B19" s="26">
        <v>55</v>
      </c>
      <c r="C19" s="26">
        <v>39</v>
      </c>
      <c r="D19" s="26">
        <v>41</v>
      </c>
      <c r="E19" s="26">
        <v>51</v>
      </c>
      <c r="F19" s="25">
        <f t="shared" si="0"/>
        <v>186</v>
      </c>
      <c r="G19" s="51">
        <f t="shared" si="1"/>
        <v>9.1490408263649778E-2</v>
      </c>
    </row>
    <row r="20" spans="1:7" ht="19.5" thickTop="1" thickBot="1" x14ac:dyDescent="0.25">
      <c r="A20" s="23" t="s">
        <v>59</v>
      </c>
      <c r="B20" s="26">
        <v>0</v>
      </c>
      <c r="C20" s="26">
        <v>0</v>
      </c>
      <c r="D20" s="26">
        <v>15</v>
      </c>
      <c r="E20" s="26">
        <v>2</v>
      </c>
      <c r="F20" s="25">
        <f t="shared" si="0"/>
        <v>17</v>
      </c>
      <c r="G20" s="51">
        <f t="shared" si="1"/>
        <v>8.362026561731432E-3</v>
      </c>
    </row>
    <row r="21" spans="1:7" ht="19.5" thickTop="1" thickBot="1" x14ac:dyDescent="0.25">
      <c r="A21" s="23" t="s">
        <v>74</v>
      </c>
      <c r="B21" s="26">
        <v>63</v>
      </c>
      <c r="C21" s="26">
        <v>185</v>
      </c>
      <c r="D21" s="26">
        <v>13</v>
      </c>
      <c r="E21" s="26">
        <v>26</v>
      </c>
      <c r="F21" s="25">
        <f t="shared" si="0"/>
        <v>287</v>
      </c>
      <c r="G21" s="51">
        <f t="shared" si="1"/>
        <v>0.14117068371864239</v>
      </c>
    </row>
    <row r="22" spans="1:7" ht="19.5" thickTop="1" thickBot="1" x14ac:dyDescent="0.25">
      <c r="A22" s="23" t="s">
        <v>75</v>
      </c>
      <c r="B22" s="26">
        <v>15</v>
      </c>
      <c r="C22" s="26">
        <v>12</v>
      </c>
      <c r="D22" s="26">
        <v>4</v>
      </c>
      <c r="E22" s="26">
        <v>8</v>
      </c>
      <c r="F22" s="25">
        <f t="shared" si="0"/>
        <v>39</v>
      </c>
      <c r="G22" s="51">
        <f t="shared" si="1"/>
        <v>1.9183472700442697E-2</v>
      </c>
    </row>
    <row r="23" spans="1:7" ht="19.5" thickTop="1" thickBot="1" x14ac:dyDescent="0.25">
      <c r="A23" s="67" t="s">
        <v>134</v>
      </c>
      <c r="B23" s="26">
        <v>1</v>
      </c>
      <c r="C23" s="69">
        <v>7</v>
      </c>
      <c r="D23" s="26">
        <v>0</v>
      </c>
      <c r="E23" s="69">
        <v>1</v>
      </c>
      <c r="F23" s="25">
        <f t="shared" si="0"/>
        <v>9</v>
      </c>
      <c r="G23" s="51">
        <f t="shared" si="1"/>
        <v>4.426955238563699E-3</v>
      </c>
    </row>
    <row r="24" spans="1:7" ht="18" thickTop="1" thickBot="1" x14ac:dyDescent="0.25">
      <c r="A24" s="68" t="s">
        <v>3</v>
      </c>
      <c r="B24" s="66">
        <f t="shared" ref="B24:G24" si="2">SUM(B5:B23)</f>
        <v>682</v>
      </c>
      <c r="C24" s="70">
        <f t="shared" si="2"/>
        <v>557</v>
      </c>
      <c r="D24" s="66">
        <f t="shared" si="2"/>
        <v>495</v>
      </c>
      <c r="E24" s="70">
        <f t="shared" si="2"/>
        <v>299</v>
      </c>
      <c r="F24" s="66">
        <f t="shared" si="2"/>
        <v>2033</v>
      </c>
      <c r="G24" s="59">
        <f t="shared" si="2"/>
        <v>1</v>
      </c>
    </row>
  </sheetData>
  <mergeCells count="5">
    <mergeCell ref="A2:A4"/>
    <mergeCell ref="B2:E2"/>
    <mergeCell ref="F2:G3"/>
    <mergeCell ref="B3:C3"/>
    <mergeCell ref="D3:E3"/>
  </mergeCells>
  <dataValidations count="1">
    <dataValidation type="whole" errorStyle="warning" allowBlank="1" showInputMessage="1" showErrorMessage="1" errorTitle="خطأ " error="نأمل ادخال رقم " sqref="B24:F24" xr:uid="{00000000-0002-0000-0100-000000000000}">
      <formula1>0</formula1>
      <formula2>5000</formula2>
    </dataValidation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rightToLeft="1" tabSelected="1" topLeftCell="A10" workbookViewId="0"/>
  </sheetViews>
  <sheetFormatPr defaultColWidth="8.875" defaultRowHeight="14.25" x14ac:dyDescent="0.2"/>
  <cols>
    <col min="1" max="1" width="31.5" customWidth="1"/>
    <col min="2" max="2" width="13.125" customWidth="1"/>
    <col min="3" max="3" width="12.75" customWidth="1"/>
    <col min="4" max="4" width="15.125" customWidth="1"/>
  </cols>
  <sheetData>
    <row r="1" spans="1:4" ht="18.75" x14ac:dyDescent="0.2">
      <c r="A1" s="2" t="s">
        <v>14</v>
      </c>
    </row>
    <row r="2" spans="1:4" ht="15.75" x14ac:dyDescent="0.2">
      <c r="A2" s="107" t="s">
        <v>2</v>
      </c>
      <c r="B2" s="107" t="s">
        <v>15</v>
      </c>
      <c r="C2" s="107"/>
      <c r="D2" s="107" t="s">
        <v>7</v>
      </c>
    </row>
    <row r="3" spans="1:4" ht="15.75" x14ac:dyDescent="0.2">
      <c r="A3" s="107"/>
      <c r="B3" s="10" t="s">
        <v>10</v>
      </c>
      <c r="C3" s="10" t="s">
        <v>11</v>
      </c>
      <c r="D3" s="107"/>
    </row>
    <row r="4" spans="1:4" ht="16.5" thickBot="1" x14ac:dyDescent="0.25">
      <c r="A4" s="107"/>
      <c r="B4" s="10" t="s">
        <v>12</v>
      </c>
      <c r="C4" s="10" t="s">
        <v>12</v>
      </c>
      <c r="D4" s="10" t="s">
        <v>12</v>
      </c>
    </row>
    <row r="5" spans="1:4" ht="19.5" thickTop="1" thickBot="1" x14ac:dyDescent="0.25">
      <c r="A5" s="27" t="s">
        <v>78</v>
      </c>
      <c r="B5" s="25">
        <f>SUM('عدد هيئة التدريس حسب الجنسية'!B5,'عدد هيئة التدريس حسب الجنسية'!D5)</f>
        <v>91</v>
      </c>
      <c r="C5" s="25">
        <f>SUM('عدد هيئة التدريس حسب الجنسية'!C5,'عدد هيئة التدريس حسب الجنسية'!E5)</f>
        <v>18</v>
      </c>
      <c r="D5" s="25">
        <f>SUM(C5,B5)</f>
        <v>109</v>
      </c>
    </row>
    <row r="6" spans="1:4" ht="19.5" thickTop="1" thickBot="1" x14ac:dyDescent="0.25">
      <c r="A6" s="28" t="s">
        <v>79</v>
      </c>
      <c r="B6" s="25">
        <f>SUM('عدد هيئة التدريس حسب الجنسية'!B6,'عدد هيئة التدريس حسب الجنسية'!D6)</f>
        <v>74</v>
      </c>
      <c r="C6" s="25">
        <f>SUM('عدد هيئة التدريس حسب الجنسية'!C6,'عدد هيئة التدريس حسب الجنسية'!E6)</f>
        <v>8</v>
      </c>
      <c r="D6" s="25">
        <f>SUM(C6,B6)</f>
        <v>82</v>
      </c>
    </row>
    <row r="7" spans="1:4" ht="19.5" thickTop="1" thickBot="1" x14ac:dyDescent="0.25">
      <c r="A7" s="28" t="s">
        <v>80</v>
      </c>
      <c r="B7" s="25">
        <f>SUM('عدد هيئة التدريس حسب الجنسية'!B7,'عدد هيئة التدريس حسب الجنسية'!D7)</f>
        <v>84</v>
      </c>
      <c r="C7" s="25">
        <f>SUM('عدد هيئة التدريس حسب الجنسية'!C7,'عدد هيئة التدريس حسب الجنسية'!E7)</f>
        <v>53</v>
      </c>
      <c r="D7" s="25">
        <f>SUM(C7,B7)</f>
        <v>137</v>
      </c>
    </row>
    <row r="8" spans="1:4" ht="19.5" thickTop="1" thickBot="1" x14ac:dyDescent="0.25">
      <c r="A8" s="28" t="s">
        <v>81</v>
      </c>
      <c r="B8" s="25">
        <f>SUM('عدد هيئة التدريس حسب الجنسية'!B8,'عدد هيئة التدريس حسب الجنسية'!D8)</f>
        <v>6</v>
      </c>
      <c r="C8" s="25">
        <f>SUM('عدد هيئة التدريس حسب الجنسية'!C8,'عدد هيئة التدريس حسب الجنسية'!E8)</f>
        <v>6</v>
      </c>
      <c r="D8" s="25">
        <f>SUM(C8,B8)</f>
        <v>12</v>
      </c>
    </row>
    <row r="9" spans="1:4" ht="19.5" thickTop="1" thickBot="1" x14ac:dyDescent="0.25">
      <c r="A9" s="28" t="s">
        <v>82</v>
      </c>
      <c r="B9" s="25">
        <f>SUM('عدد هيئة التدريس حسب الجنسية'!B9,'عدد هيئة التدريس حسب الجنسية'!D9)</f>
        <v>65</v>
      </c>
      <c r="C9" s="25">
        <f>SUM('عدد هيئة التدريس حسب الجنسية'!C9,'عدد هيئة التدريس حسب الجنسية'!E9)</f>
        <v>29</v>
      </c>
      <c r="D9" s="25">
        <f>SUM(C9,B9)</f>
        <v>94</v>
      </c>
    </row>
    <row r="10" spans="1:4" ht="19.5" thickTop="1" thickBot="1" x14ac:dyDescent="0.25">
      <c r="A10" s="28" t="s">
        <v>83</v>
      </c>
      <c r="B10" s="25">
        <f>SUM('عدد هيئة التدريس حسب الجنسية'!B10,'عدد هيئة التدريس حسب الجنسية'!D10)</f>
        <v>105</v>
      </c>
      <c r="C10" s="25">
        <f>SUM('عدد هيئة التدريس حسب الجنسية'!C10,'عدد هيئة التدريس حسب الجنسية'!E10)</f>
        <v>2</v>
      </c>
      <c r="D10" s="25">
        <f>SUM(C10,B10)</f>
        <v>107</v>
      </c>
    </row>
    <row r="11" spans="1:4" ht="19.5" thickTop="1" thickBot="1" x14ac:dyDescent="0.25">
      <c r="A11" s="28" t="s">
        <v>84</v>
      </c>
      <c r="B11" s="25">
        <f>SUM('عدد هيئة التدريس حسب الجنسية'!B11,'عدد هيئة التدريس حسب الجنسية'!D11)</f>
        <v>29</v>
      </c>
      <c r="C11" s="25">
        <f>SUM('عدد هيئة التدريس حسب الجنسية'!C11,'عدد هيئة التدريس حسب الجنسية'!E11)</f>
        <v>0</v>
      </c>
      <c r="D11" s="25">
        <f>SUM(C11,B11)</f>
        <v>29</v>
      </c>
    </row>
    <row r="12" spans="1:4" ht="19.5" thickTop="1" thickBot="1" x14ac:dyDescent="0.25">
      <c r="A12" s="28" t="s">
        <v>132</v>
      </c>
      <c r="B12" s="25">
        <f>SUM('عدد هيئة التدريس حسب الجنسية'!B12,'عدد هيئة التدريس حسب الجنسية'!D12)</f>
        <v>80</v>
      </c>
      <c r="C12" s="25">
        <f>SUM('عدد هيئة التدريس حسب الجنسية'!C12,'عدد هيئة التدريس حسب الجنسية'!E12)</f>
        <v>48</v>
      </c>
      <c r="D12" s="25">
        <f>SUM(C12,B12)</f>
        <v>128</v>
      </c>
    </row>
    <row r="13" spans="1:4" ht="19.5" thickTop="1" thickBot="1" x14ac:dyDescent="0.25">
      <c r="A13" s="28" t="s">
        <v>85</v>
      </c>
      <c r="B13" s="25">
        <f>SUM('عدد هيئة التدريس حسب الجنسية'!B13,'عدد هيئة التدريس حسب الجنسية'!D13)</f>
        <v>105</v>
      </c>
      <c r="C13" s="25">
        <f>SUM('عدد هيئة التدريس حسب الجنسية'!C13,'عدد هيئة التدريس حسب الجنسية'!E13)</f>
        <v>35</v>
      </c>
      <c r="D13" s="25">
        <f>SUM(C13,B13)</f>
        <v>140</v>
      </c>
    </row>
    <row r="14" spans="1:4" ht="19.5" thickTop="1" thickBot="1" x14ac:dyDescent="0.25">
      <c r="A14" s="28" t="s">
        <v>86</v>
      </c>
      <c r="B14" s="25">
        <f>SUM('عدد هيئة التدريس حسب الجنسية'!B14,'عدد هيئة التدريس حسب الجنسية'!D14)</f>
        <v>48</v>
      </c>
      <c r="C14" s="25">
        <f>SUM('عدد هيئة التدريس حسب الجنسية'!C14,'عدد هيئة التدريس حسب الجنسية'!E14)</f>
        <v>0</v>
      </c>
      <c r="D14" s="25">
        <f>SUM(C14,B14)</f>
        <v>48</v>
      </c>
    </row>
    <row r="15" spans="1:4" ht="19.5" thickTop="1" thickBot="1" x14ac:dyDescent="0.25">
      <c r="A15" s="28" t="s">
        <v>87</v>
      </c>
      <c r="B15" s="25">
        <f>SUM('عدد هيئة التدريس حسب الجنسية'!B15,'عدد هيئة التدريس حسب الجنسية'!D15)</f>
        <v>134</v>
      </c>
      <c r="C15" s="25">
        <f>SUM('عدد هيئة التدريس حسب الجنسية'!C15,'عدد هيئة التدريس حسب الجنسية'!E15)</f>
        <v>127</v>
      </c>
      <c r="D15" s="25">
        <f>SUM(C15,B15)</f>
        <v>261</v>
      </c>
    </row>
    <row r="16" spans="1:4" ht="37.5" thickTop="1" thickBot="1" x14ac:dyDescent="0.25">
      <c r="A16" s="28" t="s">
        <v>88</v>
      </c>
      <c r="B16" s="25">
        <f>SUM('عدد هيئة التدريس حسب الجنسية'!B16,'عدد هيئة التدريس حسب الجنسية'!D16)</f>
        <v>25</v>
      </c>
      <c r="C16" s="25">
        <f>SUM('عدد هيئة التدريس حسب الجنسية'!C16,'عدد هيئة التدريس حسب الجنسية'!E16)</f>
        <v>94</v>
      </c>
      <c r="D16" s="25">
        <f>SUM(C16,B16)</f>
        <v>119</v>
      </c>
    </row>
    <row r="17" spans="1:4" ht="19.5" thickTop="1" thickBot="1" x14ac:dyDescent="0.25">
      <c r="A17" s="28" t="s">
        <v>89</v>
      </c>
      <c r="B17" s="25">
        <f>SUM('عدد هيئة التدريس حسب الجنسية'!B17,'عدد هيئة التدريس حسب الجنسية'!D17)</f>
        <v>76</v>
      </c>
      <c r="C17" s="25">
        <f>SUM('عدد هيئة التدريس حسب الجنسية'!C17,'عدد هيئة التدريس حسب الجنسية'!E17)</f>
        <v>59</v>
      </c>
      <c r="D17" s="25">
        <f>SUM(C17,B17)</f>
        <v>135</v>
      </c>
    </row>
    <row r="18" spans="1:4" ht="19.5" thickTop="1" thickBot="1" x14ac:dyDescent="0.25">
      <c r="A18" s="28" t="s">
        <v>90</v>
      </c>
      <c r="B18" s="25">
        <f>SUM('عدد هيئة التدريس حسب الجنسية'!B18,'عدد هيئة التدريس حسب الجنسية'!D18)</f>
        <v>48</v>
      </c>
      <c r="C18" s="25">
        <f>SUM('عدد هيئة التدريس حسب الجنسية'!C18,'عدد هيئة التدريس حسب الجنسية'!E18)</f>
        <v>46</v>
      </c>
      <c r="D18" s="25">
        <f>SUM(C18,B18)</f>
        <v>94</v>
      </c>
    </row>
    <row r="19" spans="1:4" ht="19.5" thickTop="1" thickBot="1" x14ac:dyDescent="0.25">
      <c r="A19" s="28" t="s">
        <v>91</v>
      </c>
      <c r="B19" s="25">
        <f>SUM('عدد هيئة التدريس حسب الجنسية'!B19,'عدد هيئة التدريس حسب الجنسية'!D19)</f>
        <v>96</v>
      </c>
      <c r="C19" s="25">
        <f>SUM('عدد هيئة التدريس حسب الجنسية'!C19,'عدد هيئة التدريس حسب الجنسية'!E19)</f>
        <v>90</v>
      </c>
      <c r="D19" s="25">
        <f>SUM(C19,B19)</f>
        <v>186</v>
      </c>
    </row>
    <row r="20" spans="1:4" ht="19.5" thickTop="1" thickBot="1" x14ac:dyDescent="0.25">
      <c r="A20" s="28" t="s">
        <v>59</v>
      </c>
      <c r="B20" s="25">
        <f>SUM('عدد هيئة التدريس حسب الجنسية'!B20,'عدد هيئة التدريس حسب الجنسية'!D20)</f>
        <v>15</v>
      </c>
      <c r="C20" s="25">
        <f>SUM('عدد هيئة التدريس حسب الجنسية'!C20,'عدد هيئة التدريس حسب الجنسية'!E20)</f>
        <v>2</v>
      </c>
      <c r="D20" s="25">
        <f>SUM(C20,B20)</f>
        <v>17</v>
      </c>
    </row>
    <row r="21" spans="1:4" ht="19.5" thickTop="1" thickBot="1" x14ac:dyDescent="0.25">
      <c r="A21" s="28" t="s">
        <v>92</v>
      </c>
      <c r="B21" s="25">
        <f>SUM('عدد هيئة التدريس حسب الجنسية'!B21,'عدد هيئة التدريس حسب الجنسية'!D21)</f>
        <v>76</v>
      </c>
      <c r="C21" s="25">
        <f>SUM('عدد هيئة التدريس حسب الجنسية'!C21,'عدد هيئة التدريس حسب الجنسية'!E21)</f>
        <v>211</v>
      </c>
      <c r="D21" s="25">
        <f>SUM(C21,B21)</f>
        <v>287</v>
      </c>
    </row>
    <row r="22" spans="1:4" ht="19.5" thickTop="1" thickBot="1" x14ac:dyDescent="0.25">
      <c r="A22" s="28" t="s">
        <v>93</v>
      </c>
      <c r="B22" s="25">
        <f>SUM('عدد هيئة التدريس حسب الجنسية'!B22,'عدد هيئة التدريس حسب الجنسية'!D22)</f>
        <v>19</v>
      </c>
      <c r="C22" s="25">
        <f>SUM('عدد هيئة التدريس حسب الجنسية'!C22,'عدد هيئة التدريس حسب الجنسية'!E22)</f>
        <v>20</v>
      </c>
      <c r="D22" s="25">
        <f>SUM(C22,B22)</f>
        <v>39</v>
      </c>
    </row>
    <row r="23" spans="1:4" ht="19.5" thickTop="1" thickBot="1" x14ac:dyDescent="0.25">
      <c r="A23" s="28" t="s">
        <v>134</v>
      </c>
      <c r="B23" s="25">
        <f>SUM('عدد هيئة التدريس حسب الجنسية'!B23,'عدد هيئة التدريس حسب الجنسية'!D23)</f>
        <v>1</v>
      </c>
      <c r="C23" s="25">
        <f>SUM('عدد هيئة التدريس حسب الجنسية'!C23,'عدد هيئة التدريس حسب الجنسية'!E23)</f>
        <v>8</v>
      </c>
      <c r="D23" s="25">
        <f>SUM(C23,B23)</f>
        <v>9</v>
      </c>
    </row>
    <row r="24" spans="1:4" ht="18.75" thickTop="1" x14ac:dyDescent="0.2">
      <c r="A24" s="11" t="s">
        <v>3</v>
      </c>
      <c r="B24" s="12">
        <f t="shared" ref="B24:D24" si="0">SUM(B5:B23)</f>
        <v>1177</v>
      </c>
      <c r="C24" s="12">
        <f t="shared" si="0"/>
        <v>856</v>
      </c>
      <c r="D24" s="12">
        <f t="shared" si="0"/>
        <v>2033</v>
      </c>
    </row>
  </sheetData>
  <mergeCells count="3">
    <mergeCell ref="A2:A4"/>
    <mergeCell ref="B2:C2"/>
    <mergeCell ref="D2:D3"/>
  </mergeCells>
  <dataValidations count="1">
    <dataValidation type="whole" errorStyle="warning" allowBlank="1" showInputMessage="1" showErrorMessage="1" errorTitle="خطأ " error="نأمل ادخال رقم " sqref="B24:D24" xr:uid="{00000000-0002-0000-0200-000000000000}">
      <formula1>0</formula1>
      <formula2>30000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rightToLeft="1" workbookViewId="0">
      <selection activeCell="A24" sqref="A24"/>
    </sheetView>
  </sheetViews>
  <sheetFormatPr defaultColWidth="8.875" defaultRowHeight="14.25" x14ac:dyDescent="0.2"/>
  <cols>
    <col min="1" max="1" width="38.5" customWidth="1"/>
    <col min="15" max="15" width="13" bestFit="1" customWidth="1"/>
  </cols>
  <sheetData>
    <row r="1" spans="1:15" ht="18.75" x14ac:dyDescent="0.2">
      <c r="A1" s="1" t="s">
        <v>17</v>
      </c>
    </row>
    <row r="2" spans="1:15" ht="15.75" x14ac:dyDescent="0.2">
      <c r="A2" s="107" t="s">
        <v>2</v>
      </c>
      <c r="B2" s="107" t="s">
        <v>18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 t="s">
        <v>7</v>
      </c>
      <c r="O2" s="107"/>
    </row>
    <row r="3" spans="1:15" ht="15.75" x14ac:dyDescent="0.2">
      <c r="A3" s="107"/>
      <c r="B3" s="107" t="s">
        <v>19</v>
      </c>
      <c r="C3" s="107"/>
      <c r="D3" s="107" t="s">
        <v>20</v>
      </c>
      <c r="E3" s="107"/>
      <c r="F3" s="107" t="s">
        <v>21</v>
      </c>
      <c r="G3" s="107"/>
      <c r="H3" s="107" t="s">
        <v>22</v>
      </c>
      <c r="I3" s="107"/>
      <c r="J3" s="107" t="s">
        <v>23</v>
      </c>
      <c r="K3" s="107"/>
      <c r="L3" s="107" t="s">
        <v>24</v>
      </c>
      <c r="M3" s="107"/>
      <c r="N3" s="107"/>
      <c r="O3" s="107"/>
    </row>
    <row r="4" spans="1:15" ht="15.75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 t="s">
        <v>25</v>
      </c>
      <c r="M4" s="107"/>
      <c r="N4" s="107"/>
      <c r="O4" s="107"/>
    </row>
    <row r="5" spans="1:15" ht="16.5" thickBot="1" x14ac:dyDescent="0.25">
      <c r="A5" s="107"/>
      <c r="B5" s="10" t="s">
        <v>10</v>
      </c>
      <c r="C5" s="10" t="s">
        <v>11</v>
      </c>
      <c r="D5" s="10" t="s">
        <v>10</v>
      </c>
      <c r="E5" s="10" t="s">
        <v>11</v>
      </c>
      <c r="F5" s="10" t="s">
        <v>10</v>
      </c>
      <c r="G5" s="10" t="s">
        <v>11</v>
      </c>
      <c r="H5" s="10" t="s">
        <v>10</v>
      </c>
      <c r="I5" s="10" t="s">
        <v>11</v>
      </c>
      <c r="J5" s="10" t="s">
        <v>10</v>
      </c>
      <c r="K5" s="10" t="s">
        <v>11</v>
      </c>
      <c r="L5" s="10" t="s">
        <v>10</v>
      </c>
      <c r="M5" s="10" t="s">
        <v>11</v>
      </c>
      <c r="N5" s="14" t="s">
        <v>12</v>
      </c>
      <c r="O5" s="14" t="s">
        <v>16</v>
      </c>
    </row>
    <row r="6" spans="1:15" ht="18" thickTop="1" thickBot="1" x14ac:dyDescent="0.25">
      <c r="A6" s="32" t="s">
        <v>95</v>
      </c>
      <c r="B6" s="25">
        <v>6</v>
      </c>
      <c r="C6" s="25">
        <v>1</v>
      </c>
      <c r="D6" s="25">
        <v>8</v>
      </c>
      <c r="E6" s="25">
        <v>2</v>
      </c>
      <c r="F6" s="25">
        <v>54</v>
      </c>
      <c r="G6" s="25">
        <v>13</v>
      </c>
      <c r="H6" s="25">
        <v>12</v>
      </c>
      <c r="I6" s="25">
        <v>2</v>
      </c>
      <c r="J6" s="25">
        <v>11</v>
      </c>
      <c r="K6" s="25"/>
      <c r="L6" s="33"/>
      <c r="M6" s="33"/>
      <c r="N6" s="25">
        <f>SUM(B6:M6)</f>
        <v>109</v>
      </c>
      <c r="O6" s="51">
        <f>N6/$N$25</f>
        <v>5.3615346778160357E-2</v>
      </c>
    </row>
    <row r="7" spans="1:15" ht="18" thickTop="1" thickBot="1" x14ac:dyDescent="0.25">
      <c r="A7" s="31" t="s">
        <v>96</v>
      </c>
      <c r="B7" s="26">
        <v>4</v>
      </c>
      <c r="C7" s="26"/>
      <c r="D7" s="26">
        <v>14</v>
      </c>
      <c r="E7" s="26"/>
      <c r="F7" s="26">
        <v>25</v>
      </c>
      <c r="G7" s="26">
        <v>6</v>
      </c>
      <c r="H7" s="26">
        <v>18</v>
      </c>
      <c r="I7" s="26">
        <v>1</v>
      </c>
      <c r="J7" s="26">
        <v>13</v>
      </c>
      <c r="K7" s="26">
        <v>1</v>
      </c>
      <c r="L7" s="34"/>
      <c r="M7" s="34"/>
      <c r="N7" s="25">
        <f t="shared" ref="N7:N24" si="0">SUM(B7:M7)</f>
        <v>82</v>
      </c>
      <c r="O7" s="51">
        <f t="shared" ref="O7:O24" si="1">N7/$N$25</f>
        <v>4.0334481062469257E-2</v>
      </c>
    </row>
    <row r="8" spans="1:15" ht="18" thickTop="1" thickBot="1" x14ac:dyDescent="0.25">
      <c r="A8" s="31" t="s">
        <v>97</v>
      </c>
      <c r="B8" s="26">
        <v>6</v>
      </c>
      <c r="C8" s="26"/>
      <c r="D8" s="26">
        <v>16</v>
      </c>
      <c r="E8" s="26">
        <v>8</v>
      </c>
      <c r="F8" s="26">
        <v>30</v>
      </c>
      <c r="G8" s="26">
        <v>18</v>
      </c>
      <c r="H8" s="26">
        <v>28</v>
      </c>
      <c r="I8" s="26">
        <v>22</v>
      </c>
      <c r="J8" s="26">
        <v>4</v>
      </c>
      <c r="K8" s="26">
        <v>5</v>
      </c>
      <c r="L8" s="34"/>
      <c r="M8" s="34"/>
      <c r="N8" s="25">
        <f t="shared" si="0"/>
        <v>137</v>
      </c>
      <c r="O8" s="51">
        <f t="shared" si="1"/>
        <v>6.7388096409247422E-2</v>
      </c>
    </row>
    <row r="9" spans="1:15" ht="18" thickTop="1" thickBot="1" x14ac:dyDescent="0.25">
      <c r="A9" s="31" t="s">
        <v>98</v>
      </c>
      <c r="B9" s="26"/>
      <c r="C9" s="26"/>
      <c r="D9" s="26"/>
      <c r="E9" s="26">
        <v>3</v>
      </c>
      <c r="F9" s="26">
        <v>5</v>
      </c>
      <c r="G9" s="26">
        <v>1</v>
      </c>
      <c r="H9" s="26">
        <v>1</v>
      </c>
      <c r="I9" s="26">
        <v>1</v>
      </c>
      <c r="J9" s="26"/>
      <c r="K9" s="26">
        <v>1</v>
      </c>
      <c r="L9" s="34"/>
      <c r="M9" s="34"/>
      <c r="N9" s="25">
        <f t="shared" si="0"/>
        <v>12</v>
      </c>
      <c r="O9" s="51">
        <f t="shared" si="1"/>
        <v>5.9026069847515983E-3</v>
      </c>
    </row>
    <row r="10" spans="1:15" ht="18" thickTop="1" thickBot="1" x14ac:dyDescent="0.25">
      <c r="A10" s="31" t="s">
        <v>99</v>
      </c>
      <c r="B10" s="26">
        <v>11</v>
      </c>
      <c r="C10" s="26">
        <v>1</v>
      </c>
      <c r="D10" s="26">
        <v>26</v>
      </c>
      <c r="E10" s="26">
        <v>4</v>
      </c>
      <c r="F10" s="26">
        <v>19</v>
      </c>
      <c r="G10" s="26">
        <v>8</v>
      </c>
      <c r="H10" s="26">
        <v>8</v>
      </c>
      <c r="I10" s="26">
        <v>10</v>
      </c>
      <c r="J10" s="26">
        <v>1</v>
      </c>
      <c r="K10" s="26">
        <v>6</v>
      </c>
      <c r="L10" s="34"/>
      <c r="M10" s="34"/>
      <c r="N10" s="25">
        <f t="shared" si="0"/>
        <v>94</v>
      </c>
      <c r="O10" s="51">
        <f t="shared" si="1"/>
        <v>4.6237088047220855E-2</v>
      </c>
    </row>
    <row r="11" spans="1:15" ht="18" thickTop="1" thickBot="1" x14ac:dyDescent="0.25">
      <c r="A11" s="31" t="s">
        <v>100</v>
      </c>
      <c r="B11" s="26">
        <v>6</v>
      </c>
      <c r="C11" s="26"/>
      <c r="D11" s="26">
        <v>24</v>
      </c>
      <c r="E11" s="26">
        <v>1</v>
      </c>
      <c r="F11" s="26">
        <v>53</v>
      </c>
      <c r="G11" s="26">
        <v>1</v>
      </c>
      <c r="H11" s="26">
        <v>21</v>
      </c>
      <c r="I11" s="26"/>
      <c r="J11" s="26">
        <v>1</v>
      </c>
      <c r="K11" s="26"/>
      <c r="L11" s="34"/>
      <c r="M11" s="34"/>
      <c r="N11" s="25">
        <f t="shared" si="0"/>
        <v>107</v>
      </c>
      <c r="O11" s="51">
        <f t="shared" si="1"/>
        <v>5.2631578947368418E-2</v>
      </c>
    </row>
    <row r="12" spans="1:15" ht="18" thickTop="1" thickBot="1" x14ac:dyDescent="0.25">
      <c r="A12" s="31" t="s">
        <v>101</v>
      </c>
      <c r="B12" s="26">
        <v>4</v>
      </c>
      <c r="C12" s="26"/>
      <c r="D12" s="26">
        <v>3</v>
      </c>
      <c r="E12" s="26"/>
      <c r="F12" s="26">
        <v>12</v>
      </c>
      <c r="G12" s="26"/>
      <c r="H12" s="26">
        <v>7</v>
      </c>
      <c r="I12" s="26"/>
      <c r="J12" s="26">
        <v>3</v>
      </c>
      <c r="K12" s="26"/>
      <c r="L12" s="34"/>
      <c r="M12" s="34"/>
      <c r="N12" s="25">
        <f t="shared" si="0"/>
        <v>29</v>
      </c>
      <c r="O12" s="51">
        <f t="shared" si="1"/>
        <v>1.4264633546483029E-2</v>
      </c>
    </row>
    <row r="13" spans="1:15" ht="18" thickTop="1" thickBot="1" x14ac:dyDescent="0.25">
      <c r="A13" s="31" t="s">
        <v>133</v>
      </c>
      <c r="B13" s="26">
        <v>4</v>
      </c>
      <c r="C13" s="26"/>
      <c r="D13" s="26">
        <v>13</v>
      </c>
      <c r="E13" s="26">
        <v>3</v>
      </c>
      <c r="F13" s="26">
        <v>31</v>
      </c>
      <c r="G13" s="26">
        <v>16</v>
      </c>
      <c r="H13" s="26">
        <v>29</v>
      </c>
      <c r="I13" s="26">
        <v>25</v>
      </c>
      <c r="J13" s="26">
        <v>3</v>
      </c>
      <c r="K13" s="26">
        <v>4</v>
      </c>
      <c r="L13" s="34"/>
      <c r="M13" s="34"/>
      <c r="N13" s="25">
        <f t="shared" si="0"/>
        <v>128</v>
      </c>
      <c r="O13" s="51">
        <f t="shared" si="1"/>
        <v>6.2961141170683715E-2</v>
      </c>
    </row>
    <row r="14" spans="1:15" ht="18" thickTop="1" thickBot="1" x14ac:dyDescent="0.25">
      <c r="A14" s="31" t="s">
        <v>102</v>
      </c>
      <c r="B14" s="26">
        <v>2</v>
      </c>
      <c r="C14" s="26"/>
      <c r="D14" s="26">
        <v>21</v>
      </c>
      <c r="E14" s="26"/>
      <c r="F14" s="26">
        <v>31</v>
      </c>
      <c r="G14" s="26">
        <v>12</v>
      </c>
      <c r="H14" s="26">
        <v>31</v>
      </c>
      <c r="I14" s="26">
        <v>8</v>
      </c>
      <c r="J14" s="26">
        <v>20</v>
      </c>
      <c r="K14" s="26">
        <v>15</v>
      </c>
      <c r="L14" s="34"/>
      <c r="M14" s="34"/>
      <c r="N14" s="25">
        <f t="shared" si="0"/>
        <v>140</v>
      </c>
      <c r="O14" s="51">
        <f t="shared" si="1"/>
        <v>6.886374815543532E-2</v>
      </c>
    </row>
    <row r="15" spans="1:15" ht="18" thickTop="1" thickBot="1" x14ac:dyDescent="0.25">
      <c r="A15" s="31" t="s">
        <v>103</v>
      </c>
      <c r="B15" s="26"/>
      <c r="C15" s="26"/>
      <c r="D15" s="26">
        <v>3</v>
      </c>
      <c r="E15" s="26"/>
      <c r="F15" s="26">
        <v>14</v>
      </c>
      <c r="G15" s="26"/>
      <c r="H15" s="26">
        <v>21</v>
      </c>
      <c r="I15" s="26"/>
      <c r="J15" s="26">
        <v>10</v>
      </c>
      <c r="K15" s="26"/>
      <c r="L15" s="26"/>
      <c r="M15" s="34"/>
      <c r="N15" s="25">
        <f>SUM(B15:M15)</f>
        <v>48</v>
      </c>
      <c r="O15" s="51">
        <f t="shared" si="1"/>
        <v>2.3610427939006393E-2</v>
      </c>
    </row>
    <row r="16" spans="1:15" ht="18" thickTop="1" thickBot="1" x14ac:dyDescent="0.25">
      <c r="A16" s="31" t="s">
        <v>104</v>
      </c>
      <c r="B16" s="26">
        <v>14</v>
      </c>
      <c r="C16" s="26">
        <v>5</v>
      </c>
      <c r="D16" s="26">
        <v>34</v>
      </c>
      <c r="E16" s="26">
        <v>10</v>
      </c>
      <c r="F16" s="26">
        <v>44</v>
      </c>
      <c r="G16" s="26">
        <v>52</v>
      </c>
      <c r="H16" s="26">
        <v>32</v>
      </c>
      <c r="I16" s="26">
        <v>37</v>
      </c>
      <c r="J16" s="26">
        <v>10</v>
      </c>
      <c r="K16" s="26">
        <v>23</v>
      </c>
      <c r="L16" s="34"/>
      <c r="M16" s="26"/>
      <c r="N16" s="25">
        <f t="shared" si="0"/>
        <v>261</v>
      </c>
      <c r="O16" s="51">
        <f t="shared" si="1"/>
        <v>0.12838170191834727</v>
      </c>
    </row>
    <row r="17" spans="1:15" ht="18" thickTop="1" thickBot="1" x14ac:dyDescent="0.25">
      <c r="A17" s="31" t="s">
        <v>105</v>
      </c>
      <c r="B17" s="26"/>
      <c r="C17" s="26"/>
      <c r="D17" s="26">
        <v>8</v>
      </c>
      <c r="E17" s="26">
        <v>1</v>
      </c>
      <c r="F17" s="26">
        <v>9</v>
      </c>
      <c r="G17" s="26">
        <v>20</v>
      </c>
      <c r="H17" s="26">
        <v>5</v>
      </c>
      <c r="I17" s="26">
        <v>51</v>
      </c>
      <c r="J17" s="26">
        <v>3</v>
      </c>
      <c r="K17" s="26">
        <v>22</v>
      </c>
      <c r="L17" s="34"/>
      <c r="M17" s="34"/>
      <c r="N17" s="25">
        <f t="shared" si="0"/>
        <v>119</v>
      </c>
      <c r="O17" s="51">
        <f t="shared" si="1"/>
        <v>5.8534185932120023E-2</v>
      </c>
    </row>
    <row r="18" spans="1:15" ht="18" thickTop="1" thickBot="1" x14ac:dyDescent="0.25">
      <c r="A18" s="35" t="s">
        <v>106</v>
      </c>
      <c r="B18" s="26">
        <v>5</v>
      </c>
      <c r="C18" s="26"/>
      <c r="D18" s="26">
        <v>19</v>
      </c>
      <c r="E18" s="26">
        <v>1</v>
      </c>
      <c r="F18" s="26">
        <v>19</v>
      </c>
      <c r="G18" s="26">
        <v>17</v>
      </c>
      <c r="H18" s="26">
        <v>22</v>
      </c>
      <c r="I18" s="26">
        <v>32</v>
      </c>
      <c r="J18" s="26">
        <v>11</v>
      </c>
      <c r="K18" s="26">
        <v>9</v>
      </c>
      <c r="L18" s="34"/>
      <c r="M18" s="34"/>
      <c r="N18" s="25">
        <f t="shared" si="0"/>
        <v>135</v>
      </c>
      <c r="O18" s="51">
        <f t="shared" si="1"/>
        <v>6.640432857845549E-2</v>
      </c>
    </row>
    <row r="19" spans="1:15" ht="18" thickTop="1" thickBot="1" x14ac:dyDescent="0.25">
      <c r="A19" s="31" t="s">
        <v>107</v>
      </c>
      <c r="B19" s="26">
        <v>1</v>
      </c>
      <c r="C19" s="26"/>
      <c r="D19" s="26">
        <v>3</v>
      </c>
      <c r="E19" s="26">
        <v>2</v>
      </c>
      <c r="F19" s="26">
        <v>20</v>
      </c>
      <c r="G19" s="26">
        <v>11</v>
      </c>
      <c r="H19" s="26">
        <v>18</v>
      </c>
      <c r="I19" s="26">
        <v>23</v>
      </c>
      <c r="J19" s="26">
        <v>6</v>
      </c>
      <c r="K19" s="26">
        <v>10</v>
      </c>
      <c r="L19" s="34"/>
      <c r="M19" s="26"/>
      <c r="N19" s="25">
        <f t="shared" si="0"/>
        <v>94</v>
      </c>
      <c r="O19" s="51">
        <f t="shared" si="1"/>
        <v>4.6237088047220855E-2</v>
      </c>
    </row>
    <row r="20" spans="1:15" ht="18" thickTop="1" thickBot="1" x14ac:dyDescent="0.25">
      <c r="A20" s="31" t="s">
        <v>108</v>
      </c>
      <c r="B20" s="26">
        <v>4</v>
      </c>
      <c r="C20" s="26"/>
      <c r="D20" s="26">
        <v>11</v>
      </c>
      <c r="E20" s="26">
        <v>6</v>
      </c>
      <c r="F20" s="26">
        <v>32</v>
      </c>
      <c r="G20" s="26">
        <v>41</v>
      </c>
      <c r="H20" s="26">
        <v>32</v>
      </c>
      <c r="I20" s="26">
        <v>32</v>
      </c>
      <c r="J20" s="26">
        <v>17</v>
      </c>
      <c r="K20" s="26">
        <v>10</v>
      </c>
      <c r="L20" s="34"/>
      <c r="M20" s="34">
        <v>1</v>
      </c>
      <c r="N20" s="25">
        <f t="shared" si="0"/>
        <v>186</v>
      </c>
      <c r="O20" s="51">
        <f t="shared" si="1"/>
        <v>9.1490408263649778E-2</v>
      </c>
    </row>
    <row r="21" spans="1:15" ht="18" thickTop="1" thickBot="1" x14ac:dyDescent="0.25">
      <c r="A21" s="31" t="s">
        <v>59</v>
      </c>
      <c r="B21" s="26">
        <v>1</v>
      </c>
      <c r="C21" s="26"/>
      <c r="D21" s="26"/>
      <c r="E21" s="26"/>
      <c r="F21" s="26">
        <v>4</v>
      </c>
      <c r="G21" s="26">
        <v>1</v>
      </c>
      <c r="H21" s="26">
        <v>10</v>
      </c>
      <c r="I21" s="26">
        <v>1</v>
      </c>
      <c r="J21" s="26"/>
      <c r="K21" s="26"/>
      <c r="L21" s="34"/>
      <c r="M21" s="34"/>
      <c r="N21" s="25">
        <f t="shared" si="0"/>
        <v>17</v>
      </c>
      <c r="O21" s="51">
        <f t="shared" si="1"/>
        <v>8.362026561731432E-3</v>
      </c>
    </row>
    <row r="22" spans="1:15" ht="18" thickTop="1" thickBot="1" x14ac:dyDescent="0.25">
      <c r="A22" s="31" t="s">
        <v>92</v>
      </c>
      <c r="B22" s="26">
        <v>17</v>
      </c>
      <c r="C22" s="26">
        <v>10</v>
      </c>
      <c r="D22" s="26">
        <v>30</v>
      </c>
      <c r="E22" s="26">
        <v>34</v>
      </c>
      <c r="F22" s="26">
        <v>19</v>
      </c>
      <c r="G22" s="26">
        <v>75</v>
      </c>
      <c r="H22" s="26">
        <v>8</v>
      </c>
      <c r="I22" s="26">
        <v>65</v>
      </c>
      <c r="J22" s="26">
        <v>2</v>
      </c>
      <c r="K22" s="26">
        <v>27</v>
      </c>
      <c r="L22" s="34"/>
      <c r="M22" s="34"/>
      <c r="N22" s="25">
        <f t="shared" si="0"/>
        <v>287</v>
      </c>
      <c r="O22" s="51">
        <f t="shared" si="1"/>
        <v>0.14117068371864239</v>
      </c>
    </row>
    <row r="23" spans="1:15" ht="18" thickTop="1" thickBot="1" x14ac:dyDescent="0.25">
      <c r="A23" s="31" t="s">
        <v>93</v>
      </c>
      <c r="B23" s="26">
        <v>2</v>
      </c>
      <c r="C23" s="26"/>
      <c r="D23" s="26">
        <v>7</v>
      </c>
      <c r="E23" s="26">
        <v>3</v>
      </c>
      <c r="F23" s="26">
        <v>6</v>
      </c>
      <c r="G23" s="26">
        <v>6</v>
      </c>
      <c r="H23" s="26">
        <v>1</v>
      </c>
      <c r="I23" s="26">
        <v>4</v>
      </c>
      <c r="J23" s="26">
        <v>3</v>
      </c>
      <c r="K23" s="26">
        <v>7</v>
      </c>
      <c r="L23" s="34"/>
      <c r="M23" s="34"/>
      <c r="N23" s="25">
        <f t="shared" si="0"/>
        <v>39</v>
      </c>
      <c r="O23" s="51">
        <f t="shared" si="1"/>
        <v>1.9183472700442697E-2</v>
      </c>
    </row>
    <row r="24" spans="1:15" ht="18" thickTop="1" thickBot="1" x14ac:dyDescent="0.25">
      <c r="A24" s="31" t="s">
        <v>134</v>
      </c>
      <c r="B24" s="26"/>
      <c r="C24" s="26"/>
      <c r="D24" s="26"/>
      <c r="E24" s="26"/>
      <c r="F24" s="26"/>
      <c r="G24" s="26"/>
      <c r="H24" s="26">
        <v>1</v>
      </c>
      <c r="I24" s="26">
        <v>8</v>
      </c>
      <c r="J24" s="26"/>
      <c r="K24" s="26"/>
      <c r="L24" s="34"/>
      <c r="M24" s="34"/>
      <c r="N24" s="25">
        <f t="shared" si="0"/>
        <v>9</v>
      </c>
      <c r="O24" s="51">
        <f t="shared" si="1"/>
        <v>4.426955238563699E-3</v>
      </c>
    </row>
    <row r="25" spans="1:15" ht="16.5" thickTop="1" x14ac:dyDescent="0.2">
      <c r="A25" s="15" t="s">
        <v>3</v>
      </c>
      <c r="B25" s="16">
        <f t="shared" ref="B25:O25" si="2">SUM(B6:B24)</f>
        <v>87</v>
      </c>
      <c r="C25" s="16">
        <f t="shared" si="2"/>
        <v>17</v>
      </c>
      <c r="D25" s="16">
        <f t="shared" si="2"/>
        <v>240</v>
      </c>
      <c r="E25" s="16">
        <f t="shared" si="2"/>
        <v>78</v>
      </c>
      <c r="F25" s="16">
        <f t="shared" si="2"/>
        <v>427</v>
      </c>
      <c r="G25" s="16">
        <f t="shared" si="2"/>
        <v>298</v>
      </c>
      <c r="H25" s="16">
        <f t="shared" si="2"/>
        <v>305</v>
      </c>
      <c r="I25" s="16">
        <f t="shared" si="2"/>
        <v>322</v>
      </c>
      <c r="J25" s="16">
        <f t="shared" si="2"/>
        <v>118</v>
      </c>
      <c r="K25" s="16">
        <f t="shared" si="2"/>
        <v>140</v>
      </c>
      <c r="L25" s="16">
        <f t="shared" si="2"/>
        <v>0</v>
      </c>
      <c r="M25" s="16">
        <f t="shared" si="2"/>
        <v>1</v>
      </c>
      <c r="N25" s="16">
        <f>SUM(N6:N24)</f>
        <v>2033</v>
      </c>
      <c r="O25" s="52">
        <f t="shared" si="2"/>
        <v>1</v>
      </c>
    </row>
  </sheetData>
  <mergeCells count="11">
    <mergeCell ref="N3:O4"/>
    <mergeCell ref="A2:A5"/>
    <mergeCell ref="B2:M2"/>
    <mergeCell ref="N2:O2"/>
    <mergeCell ref="B3:C4"/>
    <mergeCell ref="D3:E4"/>
    <mergeCell ref="F3:G4"/>
    <mergeCell ref="H3:I4"/>
    <mergeCell ref="J3:K4"/>
    <mergeCell ref="L3:M3"/>
    <mergeCell ref="L4:M4"/>
  </mergeCells>
  <dataValidations count="1">
    <dataValidation type="whole" errorStyle="warning" allowBlank="1" showInputMessage="1" showErrorMessage="1" errorTitle="خطأ " error="نأمل ادخال رقم " sqref="B25:O25" xr:uid="{00000000-0002-0000-0300-000000000000}">
      <formula1>0</formula1>
      <formula2>30000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"/>
  <sheetViews>
    <sheetView rightToLeft="1" workbookViewId="0">
      <selection activeCell="A13" sqref="A13"/>
    </sheetView>
  </sheetViews>
  <sheetFormatPr defaultColWidth="8.875" defaultRowHeight="14.25" x14ac:dyDescent="0.2"/>
  <cols>
    <col min="1" max="1" width="40.125" customWidth="1"/>
    <col min="15" max="15" width="12.875" bestFit="1" customWidth="1"/>
  </cols>
  <sheetData>
    <row r="1" spans="1:15" ht="18.75" x14ac:dyDescent="0.2">
      <c r="A1" s="1" t="s">
        <v>26</v>
      </c>
    </row>
    <row r="2" spans="1:15" ht="15.75" x14ac:dyDescent="0.2">
      <c r="A2" s="107" t="s">
        <v>2</v>
      </c>
      <c r="B2" s="107" t="s">
        <v>18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 t="s">
        <v>7</v>
      </c>
      <c r="O2" s="107"/>
    </row>
    <row r="3" spans="1:15" ht="15.75" x14ac:dyDescent="0.2">
      <c r="A3" s="107"/>
      <c r="B3" s="107" t="s">
        <v>19</v>
      </c>
      <c r="C3" s="107"/>
      <c r="D3" s="107" t="s">
        <v>20</v>
      </c>
      <c r="E3" s="107"/>
      <c r="F3" s="107" t="s">
        <v>21</v>
      </c>
      <c r="G3" s="107"/>
      <c r="H3" s="107" t="s">
        <v>22</v>
      </c>
      <c r="I3" s="107"/>
      <c r="J3" s="107" t="s">
        <v>23</v>
      </c>
      <c r="K3" s="107"/>
      <c r="L3" s="107" t="s">
        <v>24</v>
      </c>
      <c r="M3" s="107"/>
      <c r="N3" s="107"/>
      <c r="O3" s="107"/>
    </row>
    <row r="4" spans="1:15" ht="15.75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 t="s">
        <v>25</v>
      </c>
      <c r="M4" s="107"/>
      <c r="N4" s="107"/>
      <c r="O4" s="107"/>
    </row>
    <row r="5" spans="1:15" ht="15" thickBot="1" x14ac:dyDescent="0.25">
      <c r="A5" s="107"/>
      <c r="B5" s="17" t="s">
        <v>8</v>
      </c>
      <c r="C5" s="18" t="s">
        <v>9</v>
      </c>
      <c r="D5" s="17" t="s">
        <v>8</v>
      </c>
      <c r="E5" s="18" t="s">
        <v>9</v>
      </c>
      <c r="F5" s="18" t="s">
        <v>8</v>
      </c>
      <c r="G5" s="18" t="s">
        <v>9</v>
      </c>
      <c r="H5" s="18" t="s">
        <v>8</v>
      </c>
      <c r="I5" s="18" t="s">
        <v>9</v>
      </c>
      <c r="J5" s="18" t="s">
        <v>8</v>
      </c>
      <c r="K5" s="18" t="s">
        <v>9</v>
      </c>
      <c r="L5" s="18" t="s">
        <v>8</v>
      </c>
      <c r="M5" s="18" t="s">
        <v>9</v>
      </c>
      <c r="N5" s="14" t="s">
        <v>12</v>
      </c>
      <c r="O5" s="14" t="s">
        <v>16</v>
      </c>
    </row>
    <row r="6" spans="1:15" ht="17.25" thickTop="1" thickBot="1" x14ac:dyDescent="0.25">
      <c r="A6" s="32" t="s">
        <v>78</v>
      </c>
      <c r="B6" s="25">
        <v>2</v>
      </c>
      <c r="C6" s="25">
        <v>5</v>
      </c>
      <c r="D6" s="25">
        <v>4</v>
      </c>
      <c r="E6" s="25">
        <v>6</v>
      </c>
      <c r="F6" s="25">
        <v>34</v>
      </c>
      <c r="G6" s="25">
        <v>33</v>
      </c>
      <c r="H6" s="25">
        <v>5</v>
      </c>
      <c r="I6" s="25">
        <v>9</v>
      </c>
      <c r="J6" s="25">
        <v>11</v>
      </c>
      <c r="K6" s="25"/>
      <c r="L6" s="25"/>
      <c r="M6" s="25"/>
      <c r="N6" s="25">
        <f>SUM(B6:M6)</f>
        <v>109</v>
      </c>
      <c r="O6" s="54">
        <f>N6/$N$25</f>
        <v>5.3615346778160357E-2</v>
      </c>
    </row>
    <row r="7" spans="1:15" ht="17.25" thickTop="1" thickBot="1" x14ac:dyDescent="0.25">
      <c r="A7" s="31" t="s">
        <v>94</v>
      </c>
      <c r="B7" s="26">
        <v>2</v>
      </c>
      <c r="C7" s="26">
        <v>2</v>
      </c>
      <c r="D7" s="26">
        <v>10</v>
      </c>
      <c r="E7" s="26">
        <v>4</v>
      </c>
      <c r="F7" s="26">
        <v>27</v>
      </c>
      <c r="G7" s="26">
        <v>4</v>
      </c>
      <c r="H7" s="26">
        <v>13</v>
      </c>
      <c r="I7" s="26">
        <v>6</v>
      </c>
      <c r="J7" s="26">
        <v>14</v>
      </c>
      <c r="K7" s="26"/>
      <c r="L7" s="26"/>
      <c r="M7" s="26"/>
      <c r="N7" s="25">
        <f t="shared" ref="N7:N24" si="0">SUM(B7:M7)</f>
        <v>82</v>
      </c>
      <c r="O7" s="54">
        <f t="shared" ref="O7:O24" si="1">N7/$N$25</f>
        <v>4.0334481062469257E-2</v>
      </c>
    </row>
    <row r="8" spans="1:15" ht="17.25" thickTop="1" thickBot="1" x14ac:dyDescent="0.25">
      <c r="A8" s="31" t="s">
        <v>80</v>
      </c>
      <c r="B8" s="26">
        <v>2</v>
      </c>
      <c r="C8" s="26">
        <v>4</v>
      </c>
      <c r="D8" s="26">
        <v>10</v>
      </c>
      <c r="E8" s="26">
        <v>14</v>
      </c>
      <c r="F8" s="26">
        <v>25</v>
      </c>
      <c r="G8" s="26">
        <v>23</v>
      </c>
      <c r="H8" s="26">
        <v>36</v>
      </c>
      <c r="I8" s="26">
        <v>14</v>
      </c>
      <c r="J8" s="26">
        <v>9</v>
      </c>
      <c r="K8" s="26"/>
      <c r="L8" s="26"/>
      <c r="M8" s="26"/>
      <c r="N8" s="25">
        <f t="shared" si="0"/>
        <v>137</v>
      </c>
      <c r="O8" s="54">
        <f t="shared" si="1"/>
        <v>6.7388096409247422E-2</v>
      </c>
    </row>
    <row r="9" spans="1:15" ht="17.25" thickTop="1" thickBot="1" x14ac:dyDescent="0.25">
      <c r="A9" s="31" t="s">
        <v>81</v>
      </c>
      <c r="B9" s="26"/>
      <c r="C9" s="26"/>
      <c r="D9" s="26"/>
      <c r="E9" s="26">
        <v>3</v>
      </c>
      <c r="F9" s="26">
        <v>2</v>
      </c>
      <c r="G9" s="26">
        <v>4</v>
      </c>
      <c r="H9" s="26"/>
      <c r="I9" s="26">
        <v>2</v>
      </c>
      <c r="J9" s="26">
        <v>1</v>
      </c>
      <c r="K9" s="26"/>
      <c r="L9" s="26"/>
      <c r="M9" s="26"/>
      <c r="N9" s="25">
        <f t="shared" si="0"/>
        <v>12</v>
      </c>
      <c r="O9" s="54">
        <f t="shared" si="1"/>
        <v>5.9026069847515983E-3</v>
      </c>
    </row>
    <row r="10" spans="1:15" ht="17.25" thickTop="1" thickBot="1" x14ac:dyDescent="0.25">
      <c r="A10" s="31" t="s">
        <v>82</v>
      </c>
      <c r="B10" s="26">
        <v>4</v>
      </c>
      <c r="C10" s="26">
        <v>8</v>
      </c>
      <c r="D10" s="26">
        <v>16</v>
      </c>
      <c r="E10" s="26">
        <v>14</v>
      </c>
      <c r="F10" s="26">
        <v>19</v>
      </c>
      <c r="G10" s="26">
        <v>8</v>
      </c>
      <c r="H10" s="26">
        <v>11</v>
      </c>
      <c r="I10" s="26">
        <v>7</v>
      </c>
      <c r="J10" s="26">
        <v>7</v>
      </c>
      <c r="K10" s="26"/>
      <c r="L10" s="26"/>
      <c r="M10" s="26"/>
      <c r="N10" s="25">
        <f t="shared" si="0"/>
        <v>94</v>
      </c>
      <c r="O10" s="54">
        <f t="shared" si="1"/>
        <v>4.6237088047220855E-2</v>
      </c>
    </row>
    <row r="11" spans="1:15" ht="17.25" thickTop="1" thickBot="1" x14ac:dyDescent="0.25">
      <c r="A11" s="31" t="s">
        <v>83</v>
      </c>
      <c r="B11" s="26"/>
      <c r="C11" s="26">
        <v>6</v>
      </c>
      <c r="D11" s="26">
        <v>8</v>
      </c>
      <c r="E11" s="26">
        <v>17</v>
      </c>
      <c r="F11" s="26">
        <v>29</v>
      </c>
      <c r="G11" s="26">
        <v>25</v>
      </c>
      <c r="H11" s="26">
        <v>17</v>
      </c>
      <c r="I11" s="26">
        <v>4</v>
      </c>
      <c r="J11" s="26">
        <v>1</v>
      </c>
      <c r="K11" s="26"/>
      <c r="L11" s="26"/>
      <c r="M11" s="26"/>
      <c r="N11" s="25">
        <f t="shared" si="0"/>
        <v>107</v>
      </c>
      <c r="O11" s="54">
        <f t="shared" si="1"/>
        <v>5.2631578947368418E-2</v>
      </c>
    </row>
    <row r="12" spans="1:15" ht="17.25" thickTop="1" thickBot="1" x14ac:dyDescent="0.25">
      <c r="A12" s="31" t="s">
        <v>84</v>
      </c>
      <c r="B12" s="26"/>
      <c r="C12" s="26">
        <v>4</v>
      </c>
      <c r="D12" s="26"/>
      <c r="E12" s="26">
        <v>3</v>
      </c>
      <c r="F12" s="26">
        <v>4</v>
      </c>
      <c r="G12" s="26">
        <v>8</v>
      </c>
      <c r="H12" s="26">
        <v>6</v>
      </c>
      <c r="I12" s="26">
        <v>1</v>
      </c>
      <c r="J12" s="26">
        <v>3</v>
      </c>
      <c r="K12" s="26"/>
      <c r="L12" s="26"/>
      <c r="M12" s="26"/>
      <c r="N12" s="25">
        <f t="shared" si="0"/>
        <v>29</v>
      </c>
      <c r="O12" s="54">
        <f t="shared" si="1"/>
        <v>1.4264633546483029E-2</v>
      </c>
    </row>
    <row r="13" spans="1:15" ht="17.25" thickTop="1" thickBot="1" x14ac:dyDescent="0.25">
      <c r="A13" s="31" t="s">
        <v>129</v>
      </c>
      <c r="B13" s="26">
        <v>1</v>
      </c>
      <c r="C13" s="26">
        <v>3</v>
      </c>
      <c r="D13" s="26">
        <v>9</v>
      </c>
      <c r="E13" s="26">
        <v>7</v>
      </c>
      <c r="F13" s="26">
        <v>17</v>
      </c>
      <c r="G13" s="26">
        <v>30</v>
      </c>
      <c r="H13" s="26">
        <v>35</v>
      </c>
      <c r="I13" s="26">
        <v>19</v>
      </c>
      <c r="J13" s="26">
        <v>7</v>
      </c>
      <c r="K13" s="26"/>
      <c r="L13" s="26"/>
      <c r="M13" s="26"/>
      <c r="N13" s="25">
        <f t="shared" si="0"/>
        <v>128</v>
      </c>
      <c r="O13" s="54">
        <f t="shared" si="1"/>
        <v>6.2961141170683715E-2</v>
      </c>
    </row>
    <row r="14" spans="1:15" ht="17.25" thickTop="1" thickBot="1" x14ac:dyDescent="0.25">
      <c r="A14" s="31" t="s">
        <v>85</v>
      </c>
      <c r="B14" s="26"/>
      <c r="C14" s="26">
        <v>2</v>
      </c>
      <c r="D14" s="26">
        <v>6</v>
      </c>
      <c r="E14" s="26">
        <v>15</v>
      </c>
      <c r="F14" s="26">
        <v>14</v>
      </c>
      <c r="G14" s="26">
        <v>29</v>
      </c>
      <c r="H14" s="26">
        <v>33</v>
      </c>
      <c r="I14" s="26">
        <v>6</v>
      </c>
      <c r="J14" s="26">
        <v>35</v>
      </c>
      <c r="K14" s="26"/>
      <c r="L14" s="26"/>
      <c r="M14" s="26"/>
      <c r="N14" s="25">
        <f t="shared" si="0"/>
        <v>140</v>
      </c>
      <c r="O14" s="54">
        <f t="shared" si="1"/>
        <v>6.886374815543532E-2</v>
      </c>
    </row>
    <row r="15" spans="1:15" ht="17.25" thickTop="1" thickBot="1" x14ac:dyDescent="0.25">
      <c r="A15" s="31" t="s">
        <v>86</v>
      </c>
      <c r="B15" s="26"/>
      <c r="C15" s="26"/>
      <c r="D15" s="26"/>
      <c r="E15" s="26">
        <v>3</v>
      </c>
      <c r="F15" s="26">
        <v>1</v>
      </c>
      <c r="G15" s="26">
        <v>13</v>
      </c>
      <c r="H15" s="26">
        <v>17</v>
      </c>
      <c r="I15" s="26">
        <v>4</v>
      </c>
      <c r="J15" s="26">
        <v>10</v>
      </c>
      <c r="K15" s="26"/>
      <c r="L15" s="26"/>
      <c r="M15" s="26"/>
      <c r="N15" s="25">
        <f t="shared" si="0"/>
        <v>48</v>
      </c>
      <c r="O15" s="54">
        <f t="shared" si="1"/>
        <v>2.3610427939006393E-2</v>
      </c>
    </row>
    <row r="16" spans="1:15" ht="17.25" thickTop="1" thickBot="1" x14ac:dyDescent="0.25">
      <c r="A16" s="31" t="s">
        <v>87</v>
      </c>
      <c r="B16" s="26">
        <v>6</v>
      </c>
      <c r="C16" s="26">
        <v>13</v>
      </c>
      <c r="D16" s="26">
        <v>15</v>
      </c>
      <c r="E16" s="26">
        <v>29</v>
      </c>
      <c r="F16" s="26">
        <v>32</v>
      </c>
      <c r="G16" s="26">
        <v>64</v>
      </c>
      <c r="H16" s="26">
        <v>48</v>
      </c>
      <c r="I16" s="26">
        <v>21</v>
      </c>
      <c r="J16" s="26">
        <v>33</v>
      </c>
      <c r="K16" s="26"/>
      <c r="L16" s="26"/>
      <c r="M16" s="26"/>
      <c r="N16" s="25">
        <f>SUM(B16:M16)</f>
        <v>261</v>
      </c>
      <c r="O16" s="54">
        <f t="shared" si="1"/>
        <v>0.12838170191834727</v>
      </c>
    </row>
    <row r="17" spans="1:15" ht="17.25" thickTop="1" thickBot="1" x14ac:dyDescent="0.25">
      <c r="A17" s="31" t="s">
        <v>109</v>
      </c>
      <c r="B17" s="26"/>
      <c r="C17" s="26"/>
      <c r="D17" s="26">
        <v>6</v>
      </c>
      <c r="E17" s="26">
        <v>3</v>
      </c>
      <c r="F17" s="26">
        <v>17</v>
      </c>
      <c r="G17" s="26">
        <v>12</v>
      </c>
      <c r="H17" s="26">
        <v>43</v>
      </c>
      <c r="I17" s="26">
        <v>13</v>
      </c>
      <c r="J17" s="26">
        <v>25</v>
      </c>
      <c r="K17" s="26"/>
      <c r="L17" s="26"/>
      <c r="M17" s="26"/>
      <c r="N17" s="25">
        <f t="shared" si="0"/>
        <v>119</v>
      </c>
      <c r="O17" s="54">
        <f t="shared" si="1"/>
        <v>5.8534185932120023E-2</v>
      </c>
    </row>
    <row r="18" spans="1:15" ht="17.25" thickTop="1" thickBot="1" x14ac:dyDescent="0.25">
      <c r="A18" s="31" t="s">
        <v>89</v>
      </c>
      <c r="B18" s="26">
        <v>2</v>
      </c>
      <c r="C18" s="26">
        <v>3</v>
      </c>
      <c r="D18" s="26">
        <v>6</v>
      </c>
      <c r="E18" s="26">
        <v>14</v>
      </c>
      <c r="F18" s="26">
        <v>16</v>
      </c>
      <c r="G18" s="26">
        <v>20</v>
      </c>
      <c r="H18" s="26">
        <v>27</v>
      </c>
      <c r="I18" s="26">
        <v>27</v>
      </c>
      <c r="J18" s="26">
        <v>20</v>
      </c>
      <c r="K18" s="26"/>
      <c r="L18" s="26"/>
      <c r="M18" s="26"/>
      <c r="N18" s="25">
        <f t="shared" si="0"/>
        <v>135</v>
      </c>
      <c r="O18" s="54">
        <f t="shared" si="1"/>
        <v>6.640432857845549E-2</v>
      </c>
    </row>
    <row r="19" spans="1:15" ht="17.25" thickTop="1" thickBot="1" x14ac:dyDescent="0.25">
      <c r="A19" s="31" t="s">
        <v>90</v>
      </c>
      <c r="B19" s="26"/>
      <c r="C19" s="26">
        <v>1</v>
      </c>
      <c r="D19" s="26"/>
      <c r="E19" s="26">
        <v>5</v>
      </c>
      <c r="F19" s="26">
        <v>10</v>
      </c>
      <c r="G19" s="26">
        <v>21</v>
      </c>
      <c r="H19" s="26">
        <v>23</v>
      </c>
      <c r="I19" s="26">
        <v>18</v>
      </c>
      <c r="J19" s="26">
        <v>16</v>
      </c>
      <c r="K19" s="26"/>
      <c r="L19" s="26"/>
      <c r="M19" s="26"/>
      <c r="N19" s="25">
        <f t="shared" si="0"/>
        <v>94</v>
      </c>
      <c r="O19" s="54">
        <f t="shared" si="1"/>
        <v>4.6237088047220855E-2</v>
      </c>
    </row>
    <row r="20" spans="1:15" ht="17.25" thickTop="1" thickBot="1" x14ac:dyDescent="0.25">
      <c r="A20" s="31" t="s">
        <v>91</v>
      </c>
      <c r="B20" s="26"/>
      <c r="C20" s="26">
        <v>4</v>
      </c>
      <c r="D20" s="26">
        <v>2</v>
      </c>
      <c r="E20" s="26">
        <v>15</v>
      </c>
      <c r="F20" s="26">
        <v>28</v>
      </c>
      <c r="G20" s="26">
        <v>45</v>
      </c>
      <c r="H20" s="26">
        <v>37</v>
      </c>
      <c r="I20" s="26">
        <v>27</v>
      </c>
      <c r="J20" s="26">
        <v>27</v>
      </c>
      <c r="K20" s="26"/>
      <c r="L20" s="26"/>
      <c r="M20" s="26">
        <v>1</v>
      </c>
      <c r="N20" s="25">
        <f t="shared" si="0"/>
        <v>186</v>
      </c>
      <c r="O20" s="54">
        <f t="shared" si="1"/>
        <v>9.1490408263649778E-2</v>
      </c>
    </row>
    <row r="21" spans="1:15" ht="17.25" thickTop="1" thickBot="1" x14ac:dyDescent="0.25">
      <c r="A21" s="31" t="s">
        <v>59</v>
      </c>
      <c r="B21" s="26"/>
      <c r="C21" s="26">
        <v>1</v>
      </c>
      <c r="D21" s="26"/>
      <c r="E21" s="26"/>
      <c r="F21" s="26"/>
      <c r="G21" s="26">
        <v>5</v>
      </c>
      <c r="H21" s="26"/>
      <c r="I21" s="26">
        <v>11</v>
      </c>
      <c r="J21" s="26"/>
      <c r="K21" s="26"/>
      <c r="L21" s="26"/>
      <c r="M21" s="26"/>
      <c r="N21" s="25">
        <f t="shared" si="0"/>
        <v>17</v>
      </c>
      <c r="O21" s="54">
        <f t="shared" si="1"/>
        <v>8.362026561731432E-3</v>
      </c>
    </row>
    <row r="22" spans="1:15" ht="17.25" thickTop="1" thickBot="1" x14ac:dyDescent="0.25">
      <c r="A22" s="31" t="s">
        <v>92</v>
      </c>
      <c r="B22" s="26">
        <v>23</v>
      </c>
      <c r="C22" s="26">
        <v>4</v>
      </c>
      <c r="D22" s="26">
        <v>52</v>
      </c>
      <c r="E22" s="26">
        <v>12</v>
      </c>
      <c r="F22" s="26">
        <v>72</v>
      </c>
      <c r="G22" s="26">
        <v>22</v>
      </c>
      <c r="H22" s="26">
        <v>72</v>
      </c>
      <c r="I22" s="26">
        <v>1</v>
      </c>
      <c r="J22" s="26">
        <v>29</v>
      </c>
      <c r="K22" s="26"/>
      <c r="L22" s="26"/>
      <c r="M22" s="26"/>
      <c r="N22" s="25">
        <f t="shared" si="0"/>
        <v>287</v>
      </c>
      <c r="O22" s="54">
        <f t="shared" si="1"/>
        <v>0.14117068371864239</v>
      </c>
    </row>
    <row r="23" spans="1:15" ht="17.25" thickTop="1" thickBot="1" x14ac:dyDescent="0.25">
      <c r="A23" s="31" t="s">
        <v>93</v>
      </c>
      <c r="B23" s="26">
        <v>1</v>
      </c>
      <c r="C23" s="26">
        <v>1</v>
      </c>
      <c r="D23" s="26">
        <v>4</v>
      </c>
      <c r="E23" s="26">
        <v>6</v>
      </c>
      <c r="F23" s="26">
        <v>7</v>
      </c>
      <c r="G23" s="26">
        <v>5</v>
      </c>
      <c r="H23" s="26">
        <v>5</v>
      </c>
      <c r="I23" s="26"/>
      <c r="J23" s="26">
        <v>10</v>
      </c>
      <c r="K23" s="26"/>
      <c r="L23" s="26"/>
      <c r="M23" s="26"/>
      <c r="N23" s="25">
        <f t="shared" si="0"/>
        <v>39</v>
      </c>
      <c r="O23" s="54">
        <f t="shared" si="1"/>
        <v>1.9183472700442697E-2</v>
      </c>
    </row>
    <row r="24" spans="1:15" ht="17.25" thickTop="1" thickBot="1" x14ac:dyDescent="0.25">
      <c r="A24" s="31" t="s">
        <v>134</v>
      </c>
      <c r="B24" s="26"/>
      <c r="C24" s="26"/>
      <c r="D24" s="26"/>
      <c r="E24" s="26"/>
      <c r="F24" s="26"/>
      <c r="G24" s="26"/>
      <c r="H24" s="26">
        <v>8</v>
      </c>
      <c r="I24" s="26">
        <v>1</v>
      </c>
      <c r="J24" s="26"/>
      <c r="K24" s="26"/>
      <c r="L24" s="26"/>
      <c r="M24" s="26"/>
      <c r="N24" s="25">
        <f t="shared" si="0"/>
        <v>9</v>
      </c>
      <c r="O24" s="54">
        <f t="shared" si="1"/>
        <v>4.426955238563699E-3</v>
      </c>
    </row>
    <row r="25" spans="1:15" s="79" customFormat="1" ht="16.5" thickTop="1" thickBot="1" x14ac:dyDescent="0.3">
      <c r="A25" s="76" t="s">
        <v>3</v>
      </c>
      <c r="B25" s="77">
        <f t="shared" ref="B25:O25" si="2">SUM(B6:B24)</f>
        <v>43</v>
      </c>
      <c r="C25" s="77">
        <f t="shared" si="2"/>
        <v>61</v>
      </c>
      <c r="D25" s="77">
        <f t="shared" si="2"/>
        <v>148</v>
      </c>
      <c r="E25" s="77">
        <f t="shared" si="2"/>
        <v>170</v>
      </c>
      <c r="F25" s="77">
        <f t="shared" si="2"/>
        <v>354</v>
      </c>
      <c r="G25" s="77">
        <f t="shared" si="2"/>
        <v>371</v>
      </c>
      <c r="H25" s="77">
        <f t="shared" si="2"/>
        <v>436</v>
      </c>
      <c r="I25" s="77">
        <f t="shared" si="2"/>
        <v>191</v>
      </c>
      <c r="J25" s="77">
        <f t="shared" si="2"/>
        <v>258</v>
      </c>
      <c r="K25" s="77">
        <f t="shared" si="2"/>
        <v>0</v>
      </c>
      <c r="L25" s="77">
        <f t="shared" si="2"/>
        <v>0</v>
      </c>
      <c r="M25" s="77">
        <f t="shared" si="2"/>
        <v>1</v>
      </c>
      <c r="N25" s="77">
        <f t="shared" si="2"/>
        <v>2033</v>
      </c>
      <c r="O25" s="78">
        <f t="shared" si="2"/>
        <v>1</v>
      </c>
    </row>
    <row r="26" spans="1:15" ht="15" thickTop="1" x14ac:dyDescent="0.2"/>
  </sheetData>
  <mergeCells count="11">
    <mergeCell ref="N3:O4"/>
    <mergeCell ref="A2:A5"/>
    <mergeCell ref="B2:M2"/>
    <mergeCell ref="N2:O2"/>
    <mergeCell ref="B3:C4"/>
    <mergeCell ref="D3:E4"/>
    <mergeCell ref="F3:G4"/>
    <mergeCell ref="H3:I4"/>
    <mergeCell ref="J3:K4"/>
    <mergeCell ref="L3:M3"/>
    <mergeCell ref="L4:M4"/>
  </mergeCells>
  <dataValidations count="1">
    <dataValidation type="whole" errorStyle="warning" allowBlank="1" showInputMessage="1" showErrorMessage="1" errorTitle="خطأ " error="نأمل ادخال رقم " sqref="B25:O25" xr:uid="{00000000-0002-0000-0400-000000000000}">
      <formula1>0</formula1>
      <formula2>30000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4"/>
  <sheetViews>
    <sheetView rightToLeft="1" workbookViewId="0">
      <selection activeCell="A23" sqref="A23"/>
    </sheetView>
  </sheetViews>
  <sheetFormatPr defaultColWidth="8.875" defaultRowHeight="14.25" x14ac:dyDescent="0.2"/>
  <cols>
    <col min="1" max="1" width="34.5" customWidth="1"/>
    <col min="2" max="2" width="20.5" customWidth="1"/>
    <col min="3" max="3" width="13.875" customWidth="1"/>
    <col min="4" max="4" width="15.5" customWidth="1"/>
    <col min="5" max="5" width="13.125" customWidth="1"/>
    <col min="6" max="6" width="13.625" customWidth="1"/>
    <col min="7" max="7" width="11.875" customWidth="1"/>
    <col min="8" max="8" width="14.625" customWidth="1"/>
    <col min="9" max="9" width="14" customWidth="1"/>
    <col min="10" max="10" width="13.375" customWidth="1"/>
    <col min="11" max="11" width="15.5" customWidth="1"/>
  </cols>
  <sheetData>
    <row r="1" spans="1:11" ht="18.75" x14ac:dyDescent="0.2">
      <c r="A1" s="2" t="s">
        <v>27</v>
      </c>
    </row>
    <row r="2" spans="1:11" x14ac:dyDescent="0.2">
      <c r="A2" s="108" t="s">
        <v>2</v>
      </c>
      <c r="B2" s="108" t="s">
        <v>28</v>
      </c>
      <c r="C2" s="108"/>
      <c r="D2" s="108"/>
      <c r="E2" s="108"/>
      <c r="F2" s="108"/>
      <c r="G2" s="108"/>
      <c r="H2" s="108"/>
      <c r="I2" s="108"/>
      <c r="J2" s="108" t="s">
        <v>7</v>
      </c>
      <c r="K2" s="108"/>
    </row>
    <row r="3" spans="1:11" x14ac:dyDescent="0.2">
      <c r="A3" s="108"/>
      <c r="B3" s="108" t="s">
        <v>29</v>
      </c>
      <c r="C3" s="108"/>
      <c r="D3" s="108" t="s">
        <v>30</v>
      </c>
      <c r="E3" s="108"/>
      <c r="F3" s="108" t="s">
        <v>31</v>
      </c>
      <c r="G3" s="108"/>
      <c r="H3" s="108" t="s">
        <v>32</v>
      </c>
      <c r="I3" s="108"/>
      <c r="J3" s="108"/>
      <c r="K3" s="108"/>
    </row>
    <row r="4" spans="1:11" ht="16.5" thickBot="1" x14ac:dyDescent="0.25">
      <c r="A4" s="108"/>
      <c r="B4" s="10" t="s">
        <v>10</v>
      </c>
      <c r="C4" s="10" t="s">
        <v>11</v>
      </c>
      <c r="D4" s="10" t="s">
        <v>10</v>
      </c>
      <c r="E4" s="10" t="s">
        <v>11</v>
      </c>
      <c r="F4" s="10" t="s">
        <v>10</v>
      </c>
      <c r="G4" s="10" t="s">
        <v>11</v>
      </c>
      <c r="H4" s="10" t="s">
        <v>10</v>
      </c>
      <c r="I4" s="10" t="s">
        <v>11</v>
      </c>
      <c r="J4" s="14" t="s">
        <v>12</v>
      </c>
      <c r="K4" s="14" t="s">
        <v>16</v>
      </c>
    </row>
    <row r="5" spans="1:11" ht="18" thickTop="1" thickBot="1" x14ac:dyDescent="0.25">
      <c r="A5" s="29" t="s">
        <v>78</v>
      </c>
      <c r="B5" s="25">
        <v>68</v>
      </c>
      <c r="C5" s="25">
        <v>16</v>
      </c>
      <c r="D5" s="25">
        <v>12</v>
      </c>
      <c r="E5" s="25">
        <v>2</v>
      </c>
      <c r="F5" s="25"/>
      <c r="G5" s="25"/>
      <c r="H5" s="25">
        <v>11</v>
      </c>
      <c r="I5" s="25"/>
      <c r="J5" s="25">
        <f>SUM(B5:I5)</f>
        <v>109</v>
      </c>
      <c r="K5" s="53">
        <f>J5/$J$24</f>
        <v>5.3615346778160357E-2</v>
      </c>
    </row>
    <row r="6" spans="1:11" ht="18" thickTop="1" thickBot="1" x14ac:dyDescent="0.25">
      <c r="A6" s="30" t="s">
        <v>94</v>
      </c>
      <c r="B6" s="26">
        <v>43</v>
      </c>
      <c r="C6" s="26">
        <v>6</v>
      </c>
      <c r="D6" s="26">
        <v>18</v>
      </c>
      <c r="E6" s="26">
        <v>1</v>
      </c>
      <c r="F6" s="26"/>
      <c r="G6" s="26"/>
      <c r="H6" s="26">
        <v>13</v>
      </c>
      <c r="I6" s="26">
        <v>1</v>
      </c>
      <c r="J6" s="25">
        <f t="shared" ref="J6:J23" si="0">SUM(B6:I6)</f>
        <v>82</v>
      </c>
      <c r="K6" s="53">
        <f t="shared" ref="K6:K23" si="1">J6/$J$24</f>
        <v>4.0334481062469257E-2</v>
      </c>
    </row>
    <row r="7" spans="1:11" ht="18" thickTop="1" thickBot="1" x14ac:dyDescent="0.25">
      <c r="A7" s="30" t="s">
        <v>80</v>
      </c>
      <c r="B7" s="26">
        <v>52</v>
      </c>
      <c r="C7" s="26">
        <v>26</v>
      </c>
      <c r="D7" s="26">
        <v>28</v>
      </c>
      <c r="E7" s="26">
        <v>22</v>
      </c>
      <c r="F7" s="26"/>
      <c r="G7" s="26"/>
      <c r="H7" s="26">
        <v>4</v>
      </c>
      <c r="I7" s="26">
        <v>5</v>
      </c>
      <c r="J7" s="25">
        <f t="shared" si="0"/>
        <v>137</v>
      </c>
      <c r="K7" s="53">
        <f t="shared" si="1"/>
        <v>6.7388096409247422E-2</v>
      </c>
    </row>
    <row r="8" spans="1:11" ht="18" thickTop="1" thickBot="1" x14ac:dyDescent="0.25">
      <c r="A8" s="30" t="s">
        <v>81</v>
      </c>
      <c r="B8" s="26">
        <v>5</v>
      </c>
      <c r="C8" s="26">
        <v>4</v>
      </c>
      <c r="D8" s="26">
        <v>1</v>
      </c>
      <c r="E8" s="26">
        <v>1</v>
      </c>
      <c r="F8" s="26"/>
      <c r="G8" s="26"/>
      <c r="H8" s="26"/>
      <c r="I8" s="26">
        <v>1</v>
      </c>
      <c r="J8" s="25">
        <f t="shared" si="0"/>
        <v>12</v>
      </c>
      <c r="K8" s="53">
        <f t="shared" si="1"/>
        <v>5.9026069847515983E-3</v>
      </c>
    </row>
    <row r="9" spans="1:11" ht="18" thickTop="1" thickBot="1" x14ac:dyDescent="0.25">
      <c r="A9" s="30" t="s">
        <v>82</v>
      </c>
      <c r="B9" s="26">
        <v>56</v>
      </c>
      <c r="C9" s="26">
        <v>13</v>
      </c>
      <c r="D9" s="26">
        <v>8</v>
      </c>
      <c r="E9" s="26">
        <v>10</v>
      </c>
      <c r="F9" s="26"/>
      <c r="G9" s="26"/>
      <c r="H9" s="26">
        <v>1</v>
      </c>
      <c r="I9" s="26">
        <v>6</v>
      </c>
      <c r="J9" s="25">
        <f t="shared" si="0"/>
        <v>94</v>
      </c>
      <c r="K9" s="53">
        <f t="shared" si="1"/>
        <v>4.6237088047220855E-2</v>
      </c>
    </row>
    <row r="10" spans="1:11" ht="18" thickTop="1" thickBot="1" x14ac:dyDescent="0.25">
      <c r="A10" s="30" t="s">
        <v>83</v>
      </c>
      <c r="B10" s="26">
        <v>83</v>
      </c>
      <c r="C10" s="26">
        <v>2</v>
      </c>
      <c r="D10" s="26">
        <v>21</v>
      </c>
      <c r="E10" s="26"/>
      <c r="F10" s="26"/>
      <c r="G10" s="26"/>
      <c r="H10" s="26">
        <v>1</v>
      </c>
      <c r="I10" s="26"/>
      <c r="J10" s="25">
        <f t="shared" si="0"/>
        <v>107</v>
      </c>
      <c r="K10" s="53">
        <f t="shared" si="1"/>
        <v>5.2631578947368418E-2</v>
      </c>
    </row>
    <row r="11" spans="1:11" ht="18" thickTop="1" thickBot="1" x14ac:dyDescent="0.25">
      <c r="A11" s="30" t="s">
        <v>84</v>
      </c>
      <c r="B11" s="26">
        <v>19</v>
      </c>
      <c r="C11" s="26"/>
      <c r="D11" s="26">
        <v>7</v>
      </c>
      <c r="E11" s="26"/>
      <c r="F11" s="26"/>
      <c r="G11" s="26"/>
      <c r="H11" s="26">
        <v>3</v>
      </c>
      <c r="I11" s="26"/>
      <c r="J11" s="25">
        <f t="shared" si="0"/>
        <v>29</v>
      </c>
      <c r="K11" s="53">
        <f t="shared" si="1"/>
        <v>1.4264633546483029E-2</v>
      </c>
    </row>
    <row r="12" spans="1:11" ht="18" thickTop="1" thickBot="1" x14ac:dyDescent="0.25">
      <c r="A12" s="30" t="s">
        <v>128</v>
      </c>
      <c r="B12" s="26">
        <v>48</v>
      </c>
      <c r="C12" s="26">
        <v>19</v>
      </c>
      <c r="D12" s="26">
        <v>29</v>
      </c>
      <c r="E12" s="26">
        <v>25</v>
      </c>
      <c r="F12" s="26"/>
      <c r="G12" s="26"/>
      <c r="H12" s="26">
        <v>3</v>
      </c>
      <c r="I12" s="26">
        <v>4</v>
      </c>
      <c r="J12" s="25">
        <f t="shared" si="0"/>
        <v>128</v>
      </c>
      <c r="K12" s="53">
        <f t="shared" si="1"/>
        <v>6.2961141170683715E-2</v>
      </c>
    </row>
    <row r="13" spans="1:11" ht="18" thickTop="1" thickBot="1" x14ac:dyDescent="0.25">
      <c r="A13" s="72" t="s">
        <v>85</v>
      </c>
      <c r="B13" s="26">
        <v>54</v>
      </c>
      <c r="C13" s="26">
        <v>12</v>
      </c>
      <c r="D13" s="26">
        <v>31</v>
      </c>
      <c r="E13" s="26">
        <v>8</v>
      </c>
      <c r="F13" s="26"/>
      <c r="G13" s="26"/>
      <c r="H13" s="26">
        <v>20</v>
      </c>
      <c r="I13" s="26">
        <v>15</v>
      </c>
      <c r="J13" s="25">
        <f t="shared" si="0"/>
        <v>140</v>
      </c>
      <c r="K13" s="53">
        <f t="shared" si="1"/>
        <v>6.886374815543532E-2</v>
      </c>
    </row>
    <row r="14" spans="1:11" ht="18" thickTop="1" thickBot="1" x14ac:dyDescent="0.25">
      <c r="A14" s="30" t="s">
        <v>86</v>
      </c>
      <c r="B14" s="26">
        <v>17</v>
      </c>
      <c r="C14" s="26"/>
      <c r="D14" s="26">
        <v>21</v>
      </c>
      <c r="E14" s="26"/>
      <c r="F14" s="26"/>
      <c r="G14" s="26"/>
      <c r="H14" s="26">
        <v>10</v>
      </c>
      <c r="I14" s="26"/>
      <c r="J14" s="25">
        <f t="shared" si="0"/>
        <v>48</v>
      </c>
      <c r="K14" s="53">
        <f t="shared" si="1"/>
        <v>2.3610427939006393E-2</v>
      </c>
    </row>
    <row r="15" spans="1:11" ht="18" thickTop="1" thickBot="1" x14ac:dyDescent="0.25">
      <c r="A15" s="30" t="s">
        <v>87</v>
      </c>
      <c r="B15" s="26">
        <v>92</v>
      </c>
      <c r="C15" s="26">
        <v>67</v>
      </c>
      <c r="D15" s="26">
        <v>32</v>
      </c>
      <c r="E15" s="26">
        <v>37</v>
      </c>
      <c r="F15" s="26"/>
      <c r="G15" s="26"/>
      <c r="H15" s="26">
        <v>10</v>
      </c>
      <c r="I15" s="26">
        <v>23</v>
      </c>
      <c r="J15" s="25">
        <f>SUM(B15:I15)</f>
        <v>261</v>
      </c>
      <c r="K15" s="53">
        <f t="shared" si="1"/>
        <v>0.12838170191834727</v>
      </c>
    </row>
    <row r="16" spans="1:11" ht="18" thickTop="1" thickBot="1" x14ac:dyDescent="0.25">
      <c r="A16" s="30" t="s">
        <v>88</v>
      </c>
      <c r="B16" s="26">
        <v>17</v>
      </c>
      <c r="C16" s="26">
        <v>21</v>
      </c>
      <c r="D16" s="26">
        <v>5</v>
      </c>
      <c r="E16" s="26">
        <v>51</v>
      </c>
      <c r="F16" s="26"/>
      <c r="G16" s="26"/>
      <c r="H16" s="26">
        <v>3</v>
      </c>
      <c r="I16" s="26">
        <v>22</v>
      </c>
      <c r="J16" s="25">
        <f t="shared" si="0"/>
        <v>119</v>
      </c>
      <c r="K16" s="53">
        <f t="shared" si="1"/>
        <v>5.8534185932120023E-2</v>
      </c>
    </row>
    <row r="17" spans="1:11" ht="18" thickTop="1" thickBot="1" x14ac:dyDescent="0.25">
      <c r="A17" s="30" t="s">
        <v>89</v>
      </c>
      <c r="B17" s="26">
        <v>43</v>
      </c>
      <c r="C17" s="26">
        <v>18</v>
      </c>
      <c r="D17" s="26">
        <v>22</v>
      </c>
      <c r="E17" s="26">
        <v>32</v>
      </c>
      <c r="F17" s="26"/>
      <c r="G17" s="26"/>
      <c r="H17" s="26">
        <v>11</v>
      </c>
      <c r="I17" s="26">
        <v>9</v>
      </c>
      <c r="J17" s="25">
        <f t="shared" si="0"/>
        <v>135</v>
      </c>
      <c r="K17" s="53">
        <f t="shared" si="1"/>
        <v>6.640432857845549E-2</v>
      </c>
    </row>
    <row r="18" spans="1:11" ht="18" thickTop="1" thickBot="1" x14ac:dyDescent="0.25">
      <c r="A18" s="30" t="s">
        <v>90</v>
      </c>
      <c r="B18" s="26">
        <v>24</v>
      </c>
      <c r="C18" s="26">
        <v>13</v>
      </c>
      <c r="D18" s="26">
        <v>18</v>
      </c>
      <c r="E18" s="26">
        <v>23</v>
      </c>
      <c r="F18" s="26"/>
      <c r="G18" s="26"/>
      <c r="H18" s="26">
        <v>6</v>
      </c>
      <c r="I18" s="26">
        <v>10</v>
      </c>
      <c r="J18" s="25">
        <f t="shared" si="0"/>
        <v>94</v>
      </c>
      <c r="K18" s="53">
        <f t="shared" si="1"/>
        <v>4.6237088047220855E-2</v>
      </c>
    </row>
    <row r="19" spans="1:11" ht="18" thickTop="1" thickBot="1" x14ac:dyDescent="0.25">
      <c r="A19" s="30" t="s">
        <v>91</v>
      </c>
      <c r="B19" s="26">
        <v>47</v>
      </c>
      <c r="C19" s="26">
        <v>47</v>
      </c>
      <c r="D19" s="26">
        <v>32</v>
      </c>
      <c r="E19" s="26">
        <v>33</v>
      </c>
      <c r="F19" s="26"/>
      <c r="G19" s="26"/>
      <c r="H19" s="26">
        <v>17</v>
      </c>
      <c r="I19" s="26">
        <v>10</v>
      </c>
      <c r="J19" s="25">
        <f t="shared" si="0"/>
        <v>186</v>
      </c>
      <c r="K19" s="53">
        <f t="shared" si="1"/>
        <v>9.1490408263649778E-2</v>
      </c>
    </row>
    <row r="20" spans="1:11" ht="17.25" thickTop="1" thickBot="1" x14ac:dyDescent="0.25">
      <c r="A20" s="31" t="s">
        <v>59</v>
      </c>
      <c r="B20" s="26">
        <v>5</v>
      </c>
      <c r="C20" s="26">
        <v>1</v>
      </c>
      <c r="D20" s="26">
        <v>10</v>
      </c>
      <c r="E20" s="26">
        <v>1</v>
      </c>
      <c r="F20" s="26"/>
      <c r="G20" s="26"/>
      <c r="H20" s="26"/>
      <c r="I20" s="26"/>
      <c r="J20" s="25">
        <f t="shared" si="0"/>
        <v>17</v>
      </c>
      <c r="K20" s="53">
        <f t="shared" si="1"/>
        <v>8.362026561731432E-3</v>
      </c>
    </row>
    <row r="21" spans="1:11" ht="17.25" thickTop="1" thickBot="1" x14ac:dyDescent="0.25">
      <c r="A21" s="31" t="s">
        <v>92</v>
      </c>
      <c r="B21" s="26">
        <v>66</v>
      </c>
      <c r="C21" s="26">
        <v>119</v>
      </c>
      <c r="D21" s="26">
        <v>8</v>
      </c>
      <c r="E21" s="26">
        <v>65</v>
      </c>
      <c r="F21" s="26"/>
      <c r="G21" s="26"/>
      <c r="H21" s="26">
        <v>2</v>
      </c>
      <c r="I21" s="26">
        <v>27</v>
      </c>
      <c r="J21" s="25">
        <f t="shared" si="0"/>
        <v>287</v>
      </c>
      <c r="K21" s="53">
        <f t="shared" si="1"/>
        <v>0.14117068371864239</v>
      </c>
    </row>
    <row r="22" spans="1:11" ht="17.25" thickTop="1" thickBot="1" x14ac:dyDescent="0.25">
      <c r="A22" s="31" t="s">
        <v>93</v>
      </c>
      <c r="B22" s="26">
        <v>15</v>
      </c>
      <c r="C22" s="26">
        <v>9</v>
      </c>
      <c r="D22" s="26">
        <v>1</v>
      </c>
      <c r="E22" s="26">
        <v>4</v>
      </c>
      <c r="F22" s="26"/>
      <c r="G22" s="26"/>
      <c r="H22" s="26">
        <v>3</v>
      </c>
      <c r="I22" s="26">
        <v>7</v>
      </c>
      <c r="J22" s="25">
        <f t="shared" si="0"/>
        <v>39</v>
      </c>
      <c r="K22" s="53">
        <f t="shared" si="1"/>
        <v>1.9183472700442697E-2</v>
      </c>
    </row>
    <row r="23" spans="1:11" ht="17.25" thickTop="1" thickBot="1" x14ac:dyDescent="0.25">
      <c r="A23" s="31" t="s">
        <v>134</v>
      </c>
      <c r="B23" s="26"/>
      <c r="C23" s="26"/>
      <c r="D23" s="26">
        <v>1</v>
      </c>
      <c r="E23" s="26">
        <v>8</v>
      </c>
      <c r="F23" s="26"/>
      <c r="G23" s="26"/>
      <c r="H23" s="26"/>
      <c r="I23" s="26"/>
      <c r="J23" s="25">
        <f t="shared" si="0"/>
        <v>9</v>
      </c>
      <c r="K23" s="53">
        <f t="shared" si="1"/>
        <v>4.426955238563699E-3</v>
      </c>
    </row>
    <row r="24" spans="1:11" s="75" customFormat="1" ht="15.75" thickTop="1" x14ac:dyDescent="0.25">
      <c r="A24" s="73" t="s">
        <v>3</v>
      </c>
      <c r="B24" s="74">
        <f t="shared" ref="B24:J24" si="2">SUM(B5:B23)</f>
        <v>754</v>
      </c>
      <c r="C24" s="74">
        <f t="shared" si="2"/>
        <v>393</v>
      </c>
      <c r="D24" s="74">
        <f>SUM(D5:D23)</f>
        <v>305</v>
      </c>
      <c r="E24" s="74">
        <f>SUM(E5:E23)</f>
        <v>323</v>
      </c>
      <c r="F24" s="74">
        <f t="shared" si="2"/>
        <v>0</v>
      </c>
      <c r="G24" s="74">
        <f t="shared" si="2"/>
        <v>0</v>
      </c>
      <c r="H24" s="74">
        <f t="shared" si="2"/>
        <v>118</v>
      </c>
      <c r="I24" s="74">
        <f t="shared" si="2"/>
        <v>140</v>
      </c>
      <c r="J24" s="74">
        <f t="shared" si="2"/>
        <v>2033</v>
      </c>
      <c r="K24" s="60">
        <f>SUM(K5:K23)</f>
        <v>1</v>
      </c>
    </row>
  </sheetData>
  <mergeCells count="7">
    <mergeCell ref="A2:A4"/>
    <mergeCell ref="B2:I2"/>
    <mergeCell ref="J2:K3"/>
    <mergeCell ref="B3:C3"/>
    <mergeCell ref="D3:E3"/>
    <mergeCell ref="F3:G3"/>
    <mergeCell ref="H3:I3"/>
  </mergeCells>
  <dataValidations count="1">
    <dataValidation type="whole" errorStyle="warning" allowBlank="1" showInputMessage="1" showErrorMessage="1" errorTitle="خطأ " error="نأمل ادخال رقم " sqref="B24:K24 K5:K23" xr:uid="{00000000-0002-0000-0500-000000000000}">
      <formula1>0</formula1>
      <formula2>30000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2"/>
  <sheetViews>
    <sheetView rightToLeft="1" zoomScale="115" zoomScaleNormal="115" workbookViewId="0">
      <selection activeCell="N16" sqref="N16"/>
    </sheetView>
  </sheetViews>
  <sheetFormatPr defaultColWidth="8.875" defaultRowHeight="14.25" x14ac:dyDescent="0.2"/>
  <cols>
    <col min="1" max="1" width="18" customWidth="1"/>
    <col min="18" max="19" width="10.5" bestFit="1" customWidth="1"/>
  </cols>
  <sheetData>
    <row r="1" spans="1:19" ht="18.75" x14ac:dyDescent="0.2">
      <c r="A1" s="1" t="s">
        <v>33</v>
      </c>
    </row>
    <row r="2" spans="1:19" ht="18.75" x14ac:dyDescent="0.2">
      <c r="A2" s="109" t="s">
        <v>125</v>
      </c>
      <c r="B2" s="110" t="s">
        <v>18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09" t="s">
        <v>34</v>
      </c>
      <c r="Q2" s="109"/>
      <c r="R2" s="109" t="s">
        <v>35</v>
      </c>
      <c r="S2" s="109"/>
    </row>
    <row r="3" spans="1:19" ht="15" customHeight="1" x14ac:dyDescent="0.2">
      <c r="A3" s="109"/>
      <c r="B3" s="109" t="s">
        <v>19</v>
      </c>
      <c r="C3" s="109"/>
      <c r="D3" s="111" t="s">
        <v>20</v>
      </c>
      <c r="E3" s="112"/>
      <c r="F3" s="111" t="s">
        <v>21</v>
      </c>
      <c r="G3" s="112"/>
      <c r="H3" s="109" t="s">
        <v>22</v>
      </c>
      <c r="I3" s="109"/>
      <c r="J3" s="109" t="s">
        <v>23</v>
      </c>
      <c r="K3" s="109"/>
      <c r="L3" s="111" t="s">
        <v>50</v>
      </c>
      <c r="M3" s="112"/>
      <c r="N3" s="111" t="s">
        <v>51</v>
      </c>
      <c r="O3" s="112"/>
      <c r="P3" s="109"/>
      <c r="Q3" s="109"/>
      <c r="R3" s="109"/>
      <c r="S3" s="109"/>
    </row>
    <row r="4" spans="1:19" ht="15" customHeight="1" x14ac:dyDescent="0.2">
      <c r="A4" s="109"/>
      <c r="B4" s="109"/>
      <c r="C4" s="109"/>
      <c r="D4" s="113"/>
      <c r="E4" s="114"/>
      <c r="F4" s="113"/>
      <c r="G4" s="114"/>
      <c r="H4" s="109"/>
      <c r="I4" s="109"/>
      <c r="J4" s="109"/>
      <c r="K4" s="109"/>
      <c r="L4" s="113"/>
      <c r="M4" s="114"/>
      <c r="N4" s="113"/>
      <c r="O4" s="114"/>
      <c r="P4" s="109"/>
      <c r="Q4" s="109"/>
      <c r="R4" s="109"/>
      <c r="S4" s="109"/>
    </row>
    <row r="5" spans="1:19" ht="15.75" thickBot="1" x14ac:dyDescent="0.25">
      <c r="A5" s="109"/>
      <c r="B5" s="19" t="s">
        <v>8</v>
      </c>
      <c r="C5" s="19" t="s">
        <v>9</v>
      </c>
      <c r="D5" s="19" t="s">
        <v>8</v>
      </c>
      <c r="E5" s="19" t="s">
        <v>9</v>
      </c>
      <c r="F5" s="19" t="s">
        <v>8</v>
      </c>
      <c r="G5" s="19" t="s">
        <v>9</v>
      </c>
      <c r="H5" s="19" t="s">
        <v>8</v>
      </c>
      <c r="I5" s="19" t="s">
        <v>9</v>
      </c>
      <c r="J5" s="19" t="s">
        <v>8</v>
      </c>
      <c r="K5" s="19" t="s">
        <v>9</v>
      </c>
      <c r="L5" s="19" t="s">
        <v>8</v>
      </c>
      <c r="M5" s="19" t="s">
        <v>9</v>
      </c>
      <c r="N5" s="19" t="s">
        <v>8</v>
      </c>
      <c r="O5" s="19" t="s">
        <v>9</v>
      </c>
      <c r="P5" s="19" t="s">
        <v>8</v>
      </c>
      <c r="Q5" s="19" t="s">
        <v>9</v>
      </c>
      <c r="R5" s="19" t="s">
        <v>8</v>
      </c>
      <c r="S5" s="19" t="s">
        <v>9</v>
      </c>
    </row>
    <row r="6" spans="1:19" ht="16.5" thickTop="1" thickBot="1" x14ac:dyDescent="0.25">
      <c r="A6" s="37" t="s">
        <v>126</v>
      </c>
      <c r="B6" s="36">
        <v>13</v>
      </c>
      <c r="C6" s="36">
        <v>57</v>
      </c>
      <c r="D6" s="36">
        <v>54</v>
      </c>
      <c r="E6" s="36">
        <v>132</v>
      </c>
      <c r="F6" s="36">
        <v>239</v>
      </c>
      <c r="G6" s="36">
        <v>494</v>
      </c>
      <c r="H6" s="36">
        <v>370</v>
      </c>
      <c r="I6" s="36">
        <v>315</v>
      </c>
      <c r="J6" s="36">
        <v>537</v>
      </c>
      <c r="K6" s="36">
        <v>0</v>
      </c>
      <c r="L6" s="36">
        <v>0</v>
      </c>
      <c r="M6" s="36">
        <v>2</v>
      </c>
      <c r="N6" s="36">
        <v>0</v>
      </c>
      <c r="O6" s="36">
        <v>0</v>
      </c>
      <c r="P6" s="36">
        <f>B6+D6+F6+H6+J6+L6+N6</f>
        <v>1213</v>
      </c>
      <c r="Q6" s="36">
        <f>C6+E6+G6+I6+K6+M6+O6</f>
        <v>1000</v>
      </c>
      <c r="R6" s="36">
        <v>2.65</v>
      </c>
      <c r="S6" s="36">
        <v>-6.98</v>
      </c>
    </row>
    <row r="7" spans="1:19" ht="16.5" thickTop="1" thickBot="1" x14ac:dyDescent="0.25">
      <c r="A7" s="37">
        <v>1441</v>
      </c>
      <c r="B7" s="38">
        <v>12</v>
      </c>
      <c r="C7" s="38">
        <v>46</v>
      </c>
      <c r="D7" s="38">
        <v>66</v>
      </c>
      <c r="E7" s="38">
        <v>131</v>
      </c>
      <c r="F7" s="38">
        <v>269</v>
      </c>
      <c r="G7" s="38">
        <v>471</v>
      </c>
      <c r="H7" s="38">
        <v>378</v>
      </c>
      <c r="I7" s="38">
        <v>269</v>
      </c>
      <c r="J7" s="38">
        <v>525</v>
      </c>
      <c r="K7" s="38">
        <v>0</v>
      </c>
      <c r="L7" s="38">
        <v>0</v>
      </c>
      <c r="M7" s="38">
        <v>1</v>
      </c>
      <c r="N7" s="38">
        <v>0</v>
      </c>
      <c r="O7" s="38">
        <v>0</v>
      </c>
      <c r="P7" s="36">
        <f t="shared" ref="P7:P10" si="0">B7+D7+F7+H7+J7+L7+N7</f>
        <v>1250</v>
      </c>
      <c r="Q7" s="36">
        <f t="shared" ref="Q7:Q10" si="1">C7+E7+G7+I7+K7+M7+O7</f>
        <v>918</v>
      </c>
      <c r="R7" s="55">
        <f t="shared" ref="R7:S10" si="2">((P7-P6)/P6)*100</f>
        <v>3.0502885408079146</v>
      </c>
      <c r="S7" s="55">
        <f t="shared" si="2"/>
        <v>-8.2000000000000011</v>
      </c>
    </row>
    <row r="8" spans="1:19" ht="16.5" thickTop="1" thickBot="1" x14ac:dyDescent="0.25">
      <c r="A8" s="37">
        <v>1442</v>
      </c>
      <c r="B8" s="38">
        <v>15</v>
      </c>
      <c r="C8" s="38">
        <v>52</v>
      </c>
      <c r="D8" s="38">
        <v>88</v>
      </c>
      <c r="E8" s="38">
        <v>133</v>
      </c>
      <c r="F8" s="38">
        <v>296</v>
      </c>
      <c r="G8" s="38">
        <v>425</v>
      </c>
      <c r="H8" s="38">
        <v>383</v>
      </c>
      <c r="I8" s="38">
        <v>248</v>
      </c>
      <c r="J8" s="38">
        <v>473</v>
      </c>
      <c r="K8" s="38">
        <v>0</v>
      </c>
      <c r="L8" s="38">
        <v>0</v>
      </c>
      <c r="M8" s="38">
        <v>1</v>
      </c>
      <c r="N8" s="38">
        <v>0</v>
      </c>
      <c r="O8" s="38">
        <v>0</v>
      </c>
      <c r="P8" s="36">
        <f t="shared" si="0"/>
        <v>1255</v>
      </c>
      <c r="Q8" s="36">
        <f t="shared" si="1"/>
        <v>859</v>
      </c>
      <c r="R8" s="55">
        <f t="shared" si="2"/>
        <v>0.4</v>
      </c>
      <c r="S8" s="55">
        <f t="shared" si="2"/>
        <v>-6.4270152505446623</v>
      </c>
    </row>
    <row r="9" spans="1:19" ht="16.5" thickTop="1" thickBot="1" x14ac:dyDescent="0.25">
      <c r="A9" s="37">
        <v>1443</v>
      </c>
      <c r="B9" s="38">
        <v>18</v>
      </c>
      <c r="C9" s="38">
        <v>52</v>
      </c>
      <c r="D9" s="38">
        <v>102</v>
      </c>
      <c r="E9" s="38">
        <v>140</v>
      </c>
      <c r="F9" s="38">
        <v>323</v>
      </c>
      <c r="G9" s="38">
        <v>393</v>
      </c>
      <c r="H9" s="38">
        <v>456</v>
      </c>
      <c r="I9" s="38">
        <v>290</v>
      </c>
      <c r="J9" s="38">
        <v>344</v>
      </c>
      <c r="K9" s="38">
        <v>0</v>
      </c>
      <c r="L9" s="38">
        <v>0</v>
      </c>
      <c r="M9" s="38">
        <v>1</v>
      </c>
      <c r="N9" s="38">
        <v>0</v>
      </c>
      <c r="O9" s="38">
        <v>0</v>
      </c>
      <c r="P9" s="36">
        <f t="shared" si="0"/>
        <v>1243</v>
      </c>
      <c r="Q9" s="36">
        <f t="shared" si="1"/>
        <v>876</v>
      </c>
      <c r="R9" s="55">
        <f t="shared" si="2"/>
        <v>-0.9561752988047808</v>
      </c>
      <c r="S9" s="55">
        <f t="shared" si="2"/>
        <v>1.979045401629802</v>
      </c>
    </row>
    <row r="10" spans="1:19" ht="16.5" thickTop="1" thickBot="1" x14ac:dyDescent="0.25">
      <c r="A10" s="37">
        <v>1444</v>
      </c>
      <c r="B10" s="38">
        <v>43</v>
      </c>
      <c r="C10" s="38">
        <v>61</v>
      </c>
      <c r="D10" s="38">
        <v>148</v>
      </c>
      <c r="E10" s="38">
        <v>170</v>
      </c>
      <c r="F10" s="38">
        <v>354</v>
      </c>
      <c r="G10" s="38">
        <v>371</v>
      </c>
      <c r="H10" s="38">
        <v>436</v>
      </c>
      <c r="I10" s="38">
        <v>191</v>
      </c>
      <c r="J10" s="38">
        <v>258</v>
      </c>
      <c r="K10" s="38">
        <v>0</v>
      </c>
      <c r="L10" s="38">
        <v>0</v>
      </c>
      <c r="M10" s="38">
        <v>1</v>
      </c>
      <c r="N10" s="39">
        <v>0</v>
      </c>
      <c r="O10" s="39">
        <v>0</v>
      </c>
      <c r="P10" s="36">
        <f t="shared" si="0"/>
        <v>1239</v>
      </c>
      <c r="Q10" s="36">
        <f t="shared" si="1"/>
        <v>794</v>
      </c>
      <c r="R10" s="55">
        <f t="shared" si="2"/>
        <v>-0.32180209171359614</v>
      </c>
      <c r="S10" s="55">
        <f t="shared" si="2"/>
        <v>-9.3607305936073057</v>
      </c>
    </row>
    <row r="11" spans="1:19" ht="15" thickTop="1" x14ac:dyDescent="0.2"/>
    <row r="12" spans="1:19" ht="18.75" x14ac:dyDescent="0.2">
      <c r="A12" s="1" t="s">
        <v>36</v>
      </c>
    </row>
  </sheetData>
  <mergeCells count="11">
    <mergeCell ref="A2:A5"/>
    <mergeCell ref="B2:O2"/>
    <mergeCell ref="P2:Q4"/>
    <mergeCell ref="R2:S4"/>
    <mergeCell ref="B3:C4"/>
    <mergeCell ref="H3:I4"/>
    <mergeCell ref="J3:K4"/>
    <mergeCell ref="D3:E4"/>
    <mergeCell ref="F3:G4"/>
    <mergeCell ref="L3:M4"/>
    <mergeCell ref="N3:O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7"/>
  <sheetViews>
    <sheetView rightToLeft="1" zoomScaleNormal="100" workbookViewId="0">
      <selection activeCell="B27" sqref="B27"/>
    </sheetView>
  </sheetViews>
  <sheetFormatPr defaultColWidth="8.875" defaultRowHeight="14.25" x14ac:dyDescent="0.2"/>
  <cols>
    <col min="2" max="2" width="32.5" customWidth="1"/>
    <col min="3" max="3" width="13" customWidth="1"/>
    <col min="4" max="4" width="12.5" customWidth="1"/>
    <col min="5" max="5" width="15.625" customWidth="1"/>
    <col min="6" max="6" width="16" customWidth="1"/>
    <col min="7" max="7" width="19.5" customWidth="1"/>
    <col min="8" max="8" width="17.125" customWidth="1"/>
    <col min="9" max="9" width="9" customWidth="1"/>
  </cols>
  <sheetData>
    <row r="1" spans="1:8" ht="19.5" customHeight="1" thickBot="1" x14ac:dyDescent="0.25">
      <c r="A1" s="2" t="s">
        <v>37</v>
      </c>
    </row>
    <row r="2" spans="1:8" s="93" customFormat="1" ht="64.5" thickTop="1" thickBot="1" x14ac:dyDescent="0.3">
      <c r="A2" s="91"/>
      <c r="B2" s="92" t="s">
        <v>2</v>
      </c>
      <c r="C2" s="92" t="s">
        <v>38</v>
      </c>
      <c r="D2" s="92" t="s">
        <v>39</v>
      </c>
      <c r="E2" s="92" t="s">
        <v>40</v>
      </c>
      <c r="F2" s="92" t="s">
        <v>7</v>
      </c>
      <c r="G2" s="92" t="s">
        <v>41</v>
      </c>
      <c r="H2" s="92" t="s">
        <v>42</v>
      </c>
    </row>
    <row r="3" spans="1:8" ht="17.25" thickTop="1" thickBot="1" x14ac:dyDescent="0.25">
      <c r="A3" s="3"/>
      <c r="B3" s="32" t="s">
        <v>110</v>
      </c>
      <c r="C3" s="82">
        <v>311</v>
      </c>
      <c r="D3" s="82">
        <v>84</v>
      </c>
      <c r="E3" s="82">
        <v>25</v>
      </c>
      <c r="F3" s="83">
        <f>D3+E3</f>
        <v>109</v>
      </c>
      <c r="G3" s="84">
        <f>C3/D3</f>
        <v>3.7023809523809526</v>
      </c>
      <c r="H3" s="84">
        <f>C3/F3</f>
        <v>2.8532110091743119</v>
      </c>
    </row>
    <row r="4" spans="1:8" ht="16.5" customHeight="1" thickTop="1" thickBot="1" x14ac:dyDescent="0.25">
      <c r="A4" s="3"/>
      <c r="B4" s="31" t="s">
        <v>111</v>
      </c>
      <c r="C4" s="85">
        <v>101</v>
      </c>
      <c r="D4" s="85">
        <v>49</v>
      </c>
      <c r="E4" s="85">
        <v>33</v>
      </c>
      <c r="F4" s="83">
        <f t="shared" ref="F4:F22" si="0">D4+E4</f>
        <v>82</v>
      </c>
      <c r="G4" s="84">
        <f t="shared" ref="G4:G23" si="1">C4/D4</f>
        <v>2.0612244897959182</v>
      </c>
      <c r="H4" s="84">
        <f t="shared" ref="H4:H23" si="2">C4/F4</f>
        <v>1.2317073170731707</v>
      </c>
    </row>
    <row r="5" spans="1:8" ht="17.25" thickTop="1" thickBot="1" x14ac:dyDescent="0.25">
      <c r="A5" s="3"/>
      <c r="B5" s="31" t="s">
        <v>80</v>
      </c>
      <c r="C5" s="85">
        <v>1370</v>
      </c>
      <c r="D5" s="85">
        <v>78</v>
      </c>
      <c r="E5" s="85">
        <v>59</v>
      </c>
      <c r="F5" s="83">
        <f t="shared" si="0"/>
        <v>137</v>
      </c>
      <c r="G5" s="84">
        <f t="shared" si="1"/>
        <v>17.564102564102566</v>
      </c>
      <c r="H5" s="84">
        <f t="shared" si="2"/>
        <v>10</v>
      </c>
    </row>
    <row r="6" spans="1:8" ht="17.25" thickTop="1" thickBot="1" x14ac:dyDescent="0.25">
      <c r="A6" s="3"/>
      <c r="B6" s="31" t="s">
        <v>81</v>
      </c>
      <c r="C6" s="85">
        <v>374</v>
      </c>
      <c r="D6" s="85">
        <v>9</v>
      </c>
      <c r="E6" s="85">
        <v>3</v>
      </c>
      <c r="F6" s="83">
        <f t="shared" si="0"/>
        <v>12</v>
      </c>
      <c r="G6" s="84">
        <f t="shared" si="1"/>
        <v>41.555555555555557</v>
      </c>
      <c r="H6" s="84">
        <f t="shared" si="2"/>
        <v>31.166666666666668</v>
      </c>
    </row>
    <row r="7" spans="1:8" ht="17.25" thickTop="1" thickBot="1" x14ac:dyDescent="0.25">
      <c r="A7" s="3"/>
      <c r="B7" s="31" t="s">
        <v>82</v>
      </c>
      <c r="C7" s="85">
        <v>713</v>
      </c>
      <c r="D7" s="85">
        <v>69</v>
      </c>
      <c r="E7" s="85">
        <v>25</v>
      </c>
      <c r="F7" s="83">
        <f t="shared" si="0"/>
        <v>94</v>
      </c>
      <c r="G7" s="84">
        <f t="shared" si="1"/>
        <v>10.333333333333334</v>
      </c>
      <c r="H7" s="84">
        <f t="shared" si="2"/>
        <v>7.5851063829787231</v>
      </c>
    </row>
    <row r="8" spans="1:8" ht="17.25" thickTop="1" thickBot="1" x14ac:dyDescent="0.25">
      <c r="A8" s="3"/>
      <c r="B8" s="31" t="s">
        <v>83</v>
      </c>
      <c r="C8" s="85">
        <v>506</v>
      </c>
      <c r="D8" s="85">
        <v>85</v>
      </c>
      <c r="E8" s="85">
        <v>22</v>
      </c>
      <c r="F8" s="83">
        <f t="shared" si="0"/>
        <v>107</v>
      </c>
      <c r="G8" s="84">
        <f t="shared" si="1"/>
        <v>5.9529411764705884</v>
      </c>
      <c r="H8" s="84">
        <f t="shared" si="2"/>
        <v>4.7289719626168223</v>
      </c>
    </row>
    <row r="9" spans="1:8" ht="17.25" thickTop="1" thickBot="1" x14ac:dyDescent="0.25">
      <c r="A9" s="3"/>
      <c r="B9" s="31" t="s">
        <v>84</v>
      </c>
      <c r="C9" s="85">
        <v>165</v>
      </c>
      <c r="D9" s="85">
        <v>19</v>
      </c>
      <c r="E9" s="85">
        <v>10</v>
      </c>
      <c r="F9" s="83">
        <f t="shared" si="0"/>
        <v>29</v>
      </c>
      <c r="G9" s="84">
        <f t="shared" si="1"/>
        <v>8.6842105263157894</v>
      </c>
      <c r="H9" s="84">
        <f t="shared" si="2"/>
        <v>5.6896551724137927</v>
      </c>
    </row>
    <row r="10" spans="1:8" ht="17.25" thickTop="1" thickBot="1" x14ac:dyDescent="0.25">
      <c r="A10" s="3"/>
      <c r="B10" s="31" t="s">
        <v>128</v>
      </c>
      <c r="C10" s="85">
        <v>1222</v>
      </c>
      <c r="D10" s="85">
        <v>67</v>
      </c>
      <c r="E10" s="85">
        <v>61</v>
      </c>
      <c r="F10" s="83">
        <f t="shared" si="0"/>
        <v>128</v>
      </c>
      <c r="G10" s="84">
        <f t="shared" si="1"/>
        <v>18.238805970149254</v>
      </c>
      <c r="H10" s="84">
        <f t="shared" si="2"/>
        <v>9.546875</v>
      </c>
    </row>
    <row r="11" spans="1:8" ht="17.25" thickTop="1" thickBot="1" x14ac:dyDescent="0.25">
      <c r="A11" s="3"/>
      <c r="B11" s="31" t="s">
        <v>85</v>
      </c>
      <c r="C11" s="85">
        <v>3984</v>
      </c>
      <c r="D11" s="85">
        <v>66</v>
      </c>
      <c r="E11" s="85">
        <v>74</v>
      </c>
      <c r="F11" s="83">
        <f t="shared" si="0"/>
        <v>140</v>
      </c>
      <c r="G11" s="84">
        <f t="shared" si="1"/>
        <v>60.363636363636367</v>
      </c>
      <c r="H11" s="84">
        <f t="shared" si="2"/>
        <v>28.457142857142856</v>
      </c>
    </row>
    <row r="12" spans="1:8" ht="17.25" thickTop="1" thickBot="1" x14ac:dyDescent="0.25">
      <c r="A12" s="3"/>
      <c r="B12" s="31" t="s">
        <v>86</v>
      </c>
      <c r="C12" s="85">
        <v>1125</v>
      </c>
      <c r="D12" s="85">
        <v>17</v>
      </c>
      <c r="E12" s="85">
        <v>31</v>
      </c>
      <c r="F12" s="83">
        <f t="shared" si="0"/>
        <v>48</v>
      </c>
      <c r="G12" s="84">
        <f t="shared" si="1"/>
        <v>66.17647058823529</v>
      </c>
      <c r="H12" s="84">
        <f t="shared" si="2"/>
        <v>23.4375</v>
      </c>
    </row>
    <row r="13" spans="1:8" ht="17.25" thickTop="1" thickBot="1" x14ac:dyDescent="0.25">
      <c r="A13" s="3"/>
      <c r="B13" s="31" t="s">
        <v>87</v>
      </c>
      <c r="C13" s="85">
        <v>3088</v>
      </c>
      <c r="D13" s="85">
        <v>159</v>
      </c>
      <c r="E13" s="85">
        <v>102</v>
      </c>
      <c r="F13" s="83">
        <f t="shared" si="0"/>
        <v>261</v>
      </c>
      <c r="G13" s="84">
        <f t="shared" si="1"/>
        <v>19.421383647798741</v>
      </c>
      <c r="H13" s="84">
        <f t="shared" si="2"/>
        <v>11.831417624521073</v>
      </c>
    </row>
    <row r="14" spans="1:8" ht="17.25" thickTop="1" thickBot="1" x14ac:dyDescent="0.25">
      <c r="A14" s="3"/>
      <c r="B14" s="31" t="s">
        <v>88</v>
      </c>
      <c r="C14" s="85">
        <v>1722</v>
      </c>
      <c r="D14" s="85">
        <v>38</v>
      </c>
      <c r="E14" s="85">
        <v>81</v>
      </c>
      <c r="F14" s="83">
        <f t="shared" si="0"/>
        <v>119</v>
      </c>
      <c r="G14" s="84">
        <f t="shared" si="1"/>
        <v>45.315789473684212</v>
      </c>
      <c r="H14" s="84">
        <f t="shared" si="2"/>
        <v>14.470588235294118</v>
      </c>
    </row>
    <row r="15" spans="1:8" ht="17.25" thickTop="1" thickBot="1" x14ac:dyDescent="0.25">
      <c r="A15" s="3"/>
      <c r="B15" s="31" t="s">
        <v>89</v>
      </c>
      <c r="C15" s="85">
        <v>1711</v>
      </c>
      <c r="D15" s="85">
        <v>61</v>
      </c>
      <c r="E15" s="85">
        <v>74</v>
      </c>
      <c r="F15" s="83">
        <f t="shared" si="0"/>
        <v>135</v>
      </c>
      <c r="G15" s="84">
        <f t="shared" si="1"/>
        <v>28.049180327868854</v>
      </c>
      <c r="H15" s="84">
        <f t="shared" si="2"/>
        <v>12.674074074074074</v>
      </c>
    </row>
    <row r="16" spans="1:8" ht="17.25" thickTop="1" thickBot="1" x14ac:dyDescent="0.25">
      <c r="A16" s="3"/>
      <c r="B16" s="31" t="s">
        <v>90</v>
      </c>
      <c r="C16" s="85">
        <v>1026</v>
      </c>
      <c r="D16" s="85">
        <v>37</v>
      </c>
      <c r="E16" s="85">
        <v>57</v>
      </c>
      <c r="F16" s="83">
        <f t="shared" si="0"/>
        <v>94</v>
      </c>
      <c r="G16" s="84">
        <f t="shared" si="1"/>
        <v>27.72972972972973</v>
      </c>
      <c r="H16" s="84">
        <f t="shared" si="2"/>
        <v>10.914893617021276</v>
      </c>
    </row>
    <row r="17" spans="1:8" ht="17.25" thickTop="1" thickBot="1" x14ac:dyDescent="0.25">
      <c r="A17" s="3"/>
      <c r="B17" s="31" t="s">
        <v>91</v>
      </c>
      <c r="C17" s="85">
        <v>2152</v>
      </c>
      <c r="D17" s="85">
        <v>94</v>
      </c>
      <c r="E17" s="85">
        <v>92</v>
      </c>
      <c r="F17" s="83">
        <f t="shared" si="0"/>
        <v>186</v>
      </c>
      <c r="G17" s="84">
        <f t="shared" si="1"/>
        <v>22.893617021276597</v>
      </c>
      <c r="H17" s="84">
        <f t="shared" si="2"/>
        <v>11.56989247311828</v>
      </c>
    </row>
    <row r="18" spans="1:8" ht="17.25" thickTop="1" thickBot="1" x14ac:dyDescent="0.25">
      <c r="A18" s="3"/>
      <c r="B18" s="31" t="s">
        <v>59</v>
      </c>
      <c r="C18" s="85">
        <v>3354</v>
      </c>
      <c r="D18" s="85">
        <v>6</v>
      </c>
      <c r="E18" s="85">
        <v>11</v>
      </c>
      <c r="F18" s="83">
        <f t="shared" si="0"/>
        <v>17</v>
      </c>
      <c r="G18" s="84">
        <f t="shared" si="1"/>
        <v>559</v>
      </c>
      <c r="H18" s="84">
        <f t="shared" si="2"/>
        <v>197.29411764705881</v>
      </c>
    </row>
    <row r="19" spans="1:8" ht="17.25" thickTop="1" thickBot="1" x14ac:dyDescent="0.25">
      <c r="A19" s="3"/>
      <c r="B19" s="31" t="s">
        <v>92</v>
      </c>
      <c r="C19" s="85">
        <v>566</v>
      </c>
      <c r="D19" s="85">
        <v>185</v>
      </c>
      <c r="E19" s="85">
        <v>102</v>
      </c>
      <c r="F19" s="83">
        <f t="shared" si="0"/>
        <v>287</v>
      </c>
      <c r="G19" s="84">
        <f t="shared" si="1"/>
        <v>3.0594594594594593</v>
      </c>
      <c r="H19" s="84">
        <f t="shared" si="2"/>
        <v>1.9721254355400697</v>
      </c>
    </row>
    <row r="20" spans="1:8" ht="17.25" thickTop="1" thickBot="1" x14ac:dyDescent="0.25">
      <c r="A20" s="3"/>
      <c r="B20" s="80" t="s">
        <v>119</v>
      </c>
      <c r="C20" s="86">
        <v>1293</v>
      </c>
      <c r="D20" s="86">
        <v>0</v>
      </c>
      <c r="E20" s="86">
        <v>0</v>
      </c>
      <c r="F20" s="87">
        <f t="shared" si="0"/>
        <v>0</v>
      </c>
      <c r="G20" s="88" t="e">
        <f t="shared" si="1"/>
        <v>#DIV/0!</v>
      </c>
      <c r="H20" s="88" t="e">
        <f t="shared" si="2"/>
        <v>#DIV/0!</v>
      </c>
    </row>
    <row r="21" spans="1:8" ht="17.25" thickTop="1" thickBot="1" x14ac:dyDescent="0.25">
      <c r="A21" s="3"/>
      <c r="B21" s="31" t="s">
        <v>93</v>
      </c>
      <c r="C21" s="85">
        <v>185</v>
      </c>
      <c r="D21" s="85">
        <v>24</v>
      </c>
      <c r="E21" s="85">
        <v>15</v>
      </c>
      <c r="F21" s="83">
        <f t="shared" si="0"/>
        <v>39</v>
      </c>
      <c r="G21" s="84">
        <f t="shared" si="1"/>
        <v>7.708333333333333</v>
      </c>
      <c r="H21" s="84">
        <f t="shared" si="2"/>
        <v>4.7435897435897436</v>
      </c>
    </row>
    <row r="22" spans="1:8" ht="17.25" thickTop="1" thickBot="1" x14ac:dyDescent="0.25">
      <c r="A22" s="3"/>
      <c r="B22" s="81" t="s">
        <v>135</v>
      </c>
      <c r="C22" s="86">
        <v>6832</v>
      </c>
      <c r="D22" s="86">
        <v>0</v>
      </c>
      <c r="E22" s="86">
        <v>9</v>
      </c>
      <c r="F22" s="87">
        <f t="shared" si="0"/>
        <v>9</v>
      </c>
      <c r="G22" s="88" t="e">
        <f t="shared" si="1"/>
        <v>#DIV/0!</v>
      </c>
      <c r="H22" s="88">
        <f t="shared" si="2"/>
        <v>759.11111111111109</v>
      </c>
    </row>
    <row r="23" spans="1:8" ht="17.25" thickTop="1" thickBot="1" x14ac:dyDescent="0.25">
      <c r="A23" s="100" t="s">
        <v>7</v>
      </c>
      <c r="B23" s="115"/>
      <c r="C23" s="89">
        <f>SUM(C3:C22)</f>
        <v>31800</v>
      </c>
      <c r="D23" s="89">
        <f>SUM(D3:D22)</f>
        <v>1147</v>
      </c>
      <c r="E23" s="89">
        <f>SUM(E3:E22)</f>
        <v>886</v>
      </c>
      <c r="F23" s="89">
        <f>SUM(F3:F22)</f>
        <v>2033</v>
      </c>
      <c r="G23" s="90">
        <f t="shared" si="1"/>
        <v>27.724498692240626</v>
      </c>
      <c r="H23" s="90">
        <f t="shared" si="2"/>
        <v>15.641908509591737</v>
      </c>
    </row>
    <row r="24" spans="1:8" ht="15" thickTop="1" x14ac:dyDescent="0.2"/>
    <row r="27" spans="1:8" x14ac:dyDescent="0.2">
      <c r="B27" s="71" t="s">
        <v>127</v>
      </c>
    </row>
  </sheetData>
  <mergeCells count="1">
    <mergeCell ref="A23:B23"/>
  </mergeCells>
  <dataValidations count="1">
    <dataValidation type="whole" errorStyle="warning" allowBlank="1" showInputMessage="1" showErrorMessage="1" errorTitle="خطأ" error="نأمل ادخال رقم " sqref="C23:F23" xr:uid="{00000000-0002-0000-0700-000000000000}">
      <formula1>0</formula1>
      <formula2>30000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44"/>
  <sheetViews>
    <sheetView rightToLeft="1" topLeftCell="A33" workbookViewId="0">
      <selection activeCell="C46" sqref="C46"/>
    </sheetView>
  </sheetViews>
  <sheetFormatPr defaultColWidth="8.875" defaultRowHeight="14.25" x14ac:dyDescent="0.2"/>
  <cols>
    <col min="1" max="1" width="27.5" customWidth="1"/>
    <col min="2" max="2" width="12.375" customWidth="1"/>
  </cols>
  <sheetData>
    <row r="1" spans="1:21" ht="18.75" x14ac:dyDescent="0.3">
      <c r="A1" s="116" t="s">
        <v>124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21" s="13" customFormat="1" ht="14.25" customHeight="1" x14ac:dyDescent="0.2">
      <c r="A2" s="107" t="s">
        <v>2</v>
      </c>
      <c r="B2" s="122"/>
      <c r="C2" s="107" t="s">
        <v>18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17" t="s">
        <v>43</v>
      </c>
      <c r="S2" s="117" t="s">
        <v>44</v>
      </c>
    </row>
    <row r="3" spans="1:21" s="13" customFormat="1" ht="15.75" x14ac:dyDescent="0.2">
      <c r="A3" s="107"/>
      <c r="B3" s="122"/>
      <c r="C3" s="107" t="s">
        <v>45</v>
      </c>
      <c r="D3" s="107"/>
      <c r="E3" s="107"/>
      <c r="F3" s="107"/>
      <c r="G3" s="107"/>
      <c r="H3" s="107" t="s">
        <v>46</v>
      </c>
      <c r="I3" s="107"/>
      <c r="J3" s="107"/>
      <c r="K3" s="107"/>
      <c r="L3" s="107"/>
      <c r="M3" s="107" t="s">
        <v>47</v>
      </c>
      <c r="N3" s="107"/>
      <c r="O3" s="107"/>
      <c r="P3" s="107"/>
      <c r="Q3" s="107"/>
      <c r="R3" s="118"/>
      <c r="S3" s="118"/>
    </row>
    <row r="4" spans="1:21" s="13" customFormat="1" ht="32.25" thickBot="1" x14ac:dyDescent="0.25">
      <c r="A4" s="107"/>
      <c r="B4" s="122"/>
      <c r="C4" s="95" t="s">
        <v>19</v>
      </c>
      <c r="D4" s="10" t="s">
        <v>20</v>
      </c>
      <c r="E4" s="10" t="s">
        <v>21</v>
      </c>
      <c r="F4" s="10" t="s">
        <v>22</v>
      </c>
      <c r="G4" s="96" t="s">
        <v>23</v>
      </c>
      <c r="H4" s="95" t="s">
        <v>19</v>
      </c>
      <c r="I4" s="10" t="s">
        <v>20</v>
      </c>
      <c r="J4" s="10" t="s">
        <v>21</v>
      </c>
      <c r="K4" s="10" t="s">
        <v>22</v>
      </c>
      <c r="L4" s="94" t="s">
        <v>23</v>
      </c>
      <c r="M4" s="95" t="s">
        <v>19</v>
      </c>
      <c r="N4" s="10" t="s">
        <v>20</v>
      </c>
      <c r="O4" s="10" t="s">
        <v>21</v>
      </c>
      <c r="P4" s="10" t="s">
        <v>22</v>
      </c>
      <c r="Q4" s="94" t="s">
        <v>23</v>
      </c>
      <c r="R4" s="119"/>
      <c r="S4" s="119"/>
    </row>
    <row r="5" spans="1:21" ht="15" customHeight="1" thickTop="1" thickBot="1" x14ac:dyDescent="0.25">
      <c r="A5" s="120" t="s">
        <v>95</v>
      </c>
      <c r="B5" s="20" t="s">
        <v>10</v>
      </c>
      <c r="C5" s="44"/>
      <c r="D5" s="45"/>
      <c r="E5" s="45"/>
      <c r="F5" s="45"/>
      <c r="G5" s="45"/>
      <c r="H5" s="40">
        <v>1</v>
      </c>
      <c r="I5" s="40">
        <v>1</v>
      </c>
      <c r="J5" s="40"/>
      <c r="K5" s="40"/>
      <c r="L5" s="40"/>
      <c r="M5" s="40"/>
      <c r="N5" s="40"/>
      <c r="O5" s="40"/>
      <c r="P5" s="40"/>
      <c r="Q5" s="40"/>
      <c r="R5" s="40">
        <f>SUM(C5:Q5)</f>
        <v>2</v>
      </c>
      <c r="S5" s="123">
        <f>R5+R6</f>
        <v>12</v>
      </c>
      <c r="U5" s="42"/>
    </row>
    <row r="6" spans="1:21" ht="15" customHeight="1" thickTop="1" thickBot="1" x14ac:dyDescent="0.25">
      <c r="A6" s="121"/>
      <c r="B6" s="21" t="s">
        <v>11</v>
      </c>
      <c r="C6" s="46"/>
      <c r="D6" s="47">
        <v>1</v>
      </c>
      <c r="E6" s="47">
        <v>9</v>
      </c>
      <c r="F6" s="47"/>
      <c r="G6" s="47"/>
      <c r="H6" s="41"/>
      <c r="I6" s="41"/>
      <c r="J6" s="41"/>
      <c r="K6" s="41"/>
      <c r="L6" s="41"/>
      <c r="M6" s="41"/>
      <c r="N6" s="41"/>
      <c r="O6" s="41"/>
      <c r="P6" s="41"/>
      <c r="Q6" s="41"/>
      <c r="R6" s="40">
        <f t="shared" ref="R6:R40" si="0">SUM(C6:Q6)</f>
        <v>10</v>
      </c>
      <c r="S6" s="124"/>
      <c r="U6" s="42"/>
    </row>
    <row r="7" spans="1:21" ht="15" customHeight="1" thickTop="1" thickBot="1" x14ac:dyDescent="0.25">
      <c r="A7" s="120" t="s">
        <v>96</v>
      </c>
      <c r="B7" s="20" t="s">
        <v>10</v>
      </c>
      <c r="C7" s="46"/>
      <c r="D7" s="47"/>
      <c r="E7" s="47"/>
      <c r="F7" s="47"/>
      <c r="G7" s="47"/>
      <c r="H7" s="41"/>
      <c r="I7" s="41">
        <v>5</v>
      </c>
      <c r="J7" s="41">
        <v>5</v>
      </c>
      <c r="K7" s="41">
        <v>4</v>
      </c>
      <c r="L7" s="41"/>
      <c r="M7" s="41"/>
      <c r="N7" s="41">
        <v>1</v>
      </c>
      <c r="O7" s="41"/>
      <c r="P7" s="41"/>
      <c r="Q7" s="41"/>
      <c r="R7" s="40">
        <f t="shared" si="0"/>
        <v>15</v>
      </c>
      <c r="S7" s="123">
        <f t="shared" ref="S7" si="1">R7+R8</f>
        <v>18</v>
      </c>
      <c r="U7" s="42"/>
    </row>
    <row r="8" spans="1:21" ht="16.5" thickTop="1" thickBot="1" x14ac:dyDescent="0.25">
      <c r="A8" s="121"/>
      <c r="B8" s="21" t="s">
        <v>11</v>
      </c>
      <c r="C8" s="46"/>
      <c r="D8" s="47"/>
      <c r="E8" s="47">
        <v>1</v>
      </c>
      <c r="F8" s="47"/>
      <c r="G8" s="47"/>
      <c r="H8" s="41"/>
      <c r="I8" s="41">
        <v>1</v>
      </c>
      <c r="J8" s="41">
        <v>1</v>
      </c>
      <c r="K8" s="41"/>
      <c r="L8" s="41"/>
      <c r="M8" s="41"/>
      <c r="N8" s="41"/>
      <c r="O8" s="41"/>
      <c r="P8" s="41"/>
      <c r="Q8" s="41"/>
      <c r="R8" s="40">
        <f t="shared" si="0"/>
        <v>3</v>
      </c>
      <c r="S8" s="124"/>
      <c r="U8" s="42"/>
    </row>
    <row r="9" spans="1:21" ht="43.5" customHeight="1" thickTop="1" thickBot="1" x14ac:dyDescent="0.25">
      <c r="A9" s="120" t="s">
        <v>97</v>
      </c>
      <c r="B9" s="20" t="s">
        <v>10</v>
      </c>
      <c r="C9" s="46"/>
      <c r="D9" s="47">
        <v>1</v>
      </c>
      <c r="E9" s="47">
        <v>3</v>
      </c>
      <c r="F9" s="47"/>
      <c r="G9" s="47"/>
      <c r="H9" s="41">
        <v>2</v>
      </c>
      <c r="I9" s="41">
        <v>1</v>
      </c>
      <c r="J9" s="41">
        <v>5</v>
      </c>
      <c r="K9" s="41">
        <v>2</v>
      </c>
      <c r="L9" s="41"/>
      <c r="M9" s="41"/>
      <c r="N9" s="41">
        <v>1</v>
      </c>
      <c r="O9" s="41"/>
      <c r="P9" s="41"/>
      <c r="Q9" s="41"/>
      <c r="R9" s="40">
        <f t="shared" si="0"/>
        <v>15</v>
      </c>
      <c r="S9" s="123">
        <f t="shared" ref="S9" si="2">R9+R10</f>
        <v>22</v>
      </c>
      <c r="U9" s="42"/>
    </row>
    <row r="10" spans="1:21" ht="16.5" thickTop="1" thickBot="1" x14ac:dyDescent="0.25">
      <c r="A10" s="121"/>
      <c r="B10" s="21" t="s">
        <v>11</v>
      </c>
      <c r="C10" s="46"/>
      <c r="D10" s="47"/>
      <c r="E10" s="47"/>
      <c r="F10" s="47"/>
      <c r="G10" s="47"/>
      <c r="H10" s="41"/>
      <c r="I10" s="41">
        <v>1</v>
      </c>
      <c r="J10" s="41">
        <v>3</v>
      </c>
      <c r="K10" s="41">
        <v>2</v>
      </c>
      <c r="L10" s="41"/>
      <c r="M10" s="41"/>
      <c r="N10" s="41"/>
      <c r="O10" s="41">
        <v>1</v>
      </c>
      <c r="P10" s="41"/>
      <c r="Q10" s="41"/>
      <c r="R10" s="40">
        <f t="shared" si="0"/>
        <v>7</v>
      </c>
      <c r="S10" s="124"/>
      <c r="U10" s="42"/>
    </row>
    <row r="11" spans="1:21" ht="58.5" customHeight="1" thickTop="1" thickBot="1" x14ac:dyDescent="0.25">
      <c r="A11" s="120" t="s">
        <v>98</v>
      </c>
      <c r="B11" s="20" t="s">
        <v>10</v>
      </c>
      <c r="C11" s="46"/>
      <c r="D11" s="47"/>
      <c r="E11" s="47"/>
      <c r="F11" s="47"/>
      <c r="G11" s="47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0">
        <f t="shared" si="0"/>
        <v>0</v>
      </c>
      <c r="S11" s="123">
        <f t="shared" ref="S11" si="3">R11+R12</f>
        <v>0</v>
      </c>
      <c r="U11" s="42"/>
    </row>
    <row r="12" spans="1:21" ht="16.5" thickTop="1" thickBot="1" x14ac:dyDescent="0.25">
      <c r="A12" s="121"/>
      <c r="B12" s="21" t="s">
        <v>11</v>
      </c>
      <c r="C12" s="46"/>
      <c r="D12" s="47"/>
      <c r="E12" s="47"/>
      <c r="F12" s="47"/>
      <c r="G12" s="47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0">
        <f t="shared" si="0"/>
        <v>0</v>
      </c>
      <c r="S12" s="124"/>
      <c r="U12" s="42"/>
    </row>
    <row r="13" spans="1:21" ht="15" customHeight="1" thickTop="1" thickBot="1" x14ac:dyDescent="0.25">
      <c r="A13" s="120" t="s">
        <v>99</v>
      </c>
      <c r="B13" s="20" t="s">
        <v>10</v>
      </c>
      <c r="C13" s="46"/>
      <c r="D13" s="47">
        <v>2</v>
      </c>
      <c r="E13" s="47">
        <v>4</v>
      </c>
      <c r="F13" s="47"/>
      <c r="G13" s="47"/>
      <c r="H13" s="41">
        <v>2</v>
      </c>
      <c r="I13" s="41">
        <v>7</v>
      </c>
      <c r="J13" s="41">
        <v>2</v>
      </c>
      <c r="K13" s="41"/>
      <c r="L13" s="41"/>
      <c r="M13" s="41"/>
      <c r="N13" s="41">
        <v>1</v>
      </c>
      <c r="O13" s="41"/>
      <c r="P13" s="41"/>
      <c r="Q13" s="41"/>
      <c r="R13" s="40">
        <f t="shared" si="0"/>
        <v>18</v>
      </c>
      <c r="S13" s="123">
        <f t="shared" ref="S13:S37" si="4">R13+R14</f>
        <v>20</v>
      </c>
      <c r="U13" s="42"/>
    </row>
    <row r="14" spans="1:21" ht="16.5" thickTop="1" thickBot="1" x14ac:dyDescent="0.25">
      <c r="A14" s="121"/>
      <c r="B14" s="21" t="s">
        <v>11</v>
      </c>
      <c r="C14" s="46"/>
      <c r="D14" s="47"/>
      <c r="E14" s="47"/>
      <c r="F14" s="47"/>
      <c r="G14" s="47"/>
      <c r="H14" s="41"/>
      <c r="I14" s="41">
        <v>1</v>
      </c>
      <c r="J14" s="41">
        <v>1</v>
      </c>
      <c r="K14" s="41"/>
      <c r="L14" s="41"/>
      <c r="M14" s="41"/>
      <c r="N14" s="41"/>
      <c r="O14" s="41"/>
      <c r="P14" s="41"/>
      <c r="Q14" s="41"/>
      <c r="R14" s="40">
        <f t="shared" si="0"/>
        <v>2</v>
      </c>
      <c r="S14" s="124"/>
      <c r="U14" s="42"/>
    </row>
    <row r="15" spans="1:21" ht="15" customHeight="1" thickTop="1" thickBot="1" x14ac:dyDescent="0.25">
      <c r="A15" s="120" t="s">
        <v>100</v>
      </c>
      <c r="B15" s="20" t="s">
        <v>10</v>
      </c>
      <c r="C15" s="46">
        <v>2</v>
      </c>
      <c r="D15" s="47">
        <v>3</v>
      </c>
      <c r="E15" s="47">
        <v>9</v>
      </c>
      <c r="F15" s="47"/>
      <c r="G15" s="47"/>
      <c r="H15" s="41"/>
      <c r="I15" s="41">
        <v>10</v>
      </c>
      <c r="J15" s="41">
        <v>10</v>
      </c>
      <c r="K15" s="41">
        <v>1</v>
      </c>
      <c r="L15" s="41"/>
      <c r="M15" s="41"/>
      <c r="N15" s="41"/>
      <c r="O15" s="41">
        <v>2</v>
      </c>
      <c r="P15" s="41"/>
      <c r="Q15" s="41"/>
      <c r="R15" s="40">
        <f t="shared" si="0"/>
        <v>37</v>
      </c>
      <c r="S15" s="123">
        <f t="shared" ref="S15:S39" si="5">R15+R16</f>
        <v>38</v>
      </c>
      <c r="U15" s="42"/>
    </row>
    <row r="16" spans="1:21" ht="16.5" thickTop="1" thickBot="1" x14ac:dyDescent="0.25">
      <c r="A16" s="121"/>
      <c r="B16" s="21" t="s">
        <v>11</v>
      </c>
      <c r="C16" s="46"/>
      <c r="D16" s="47"/>
      <c r="E16" s="47"/>
      <c r="F16" s="47"/>
      <c r="G16" s="47"/>
      <c r="H16" s="41"/>
      <c r="I16" s="41">
        <v>1</v>
      </c>
      <c r="J16" s="41"/>
      <c r="K16" s="41"/>
      <c r="L16" s="41"/>
      <c r="M16" s="41"/>
      <c r="N16" s="41"/>
      <c r="O16" s="41"/>
      <c r="P16" s="41"/>
      <c r="Q16" s="41"/>
      <c r="R16" s="40">
        <f t="shared" si="0"/>
        <v>1</v>
      </c>
      <c r="S16" s="124"/>
      <c r="U16" s="42"/>
    </row>
    <row r="17" spans="1:21" ht="28.5" customHeight="1" thickTop="1" thickBot="1" x14ac:dyDescent="0.25">
      <c r="A17" s="120" t="s">
        <v>101</v>
      </c>
      <c r="B17" s="20" t="s">
        <v>10</v>
      </c>
      <c r="C17" s="46"/>
      <c r="D17" s="47"/>
      <c r="E17" s="47"/>
      <c r="F17" s="47"/>
      <c r="G17" s="47"/>
      <c r="H17" s="41">
        <v>2</v>
      </c>
      <c r="I17" s="41"/>
      <c r="J17" s="41"/>
      <c r="K17" s="41">
        <v>2</v>
      </c>
      <c r="L17" s="41"/>
      <c r="M17" s="41"/>
      <c r="N17" s="41"/>
      <c r="O17" s="41"/>
      <c r="P17" s="41"/>
      <c r="Q17" s="41"/>
      <c r="R17" s="40">
        <f t="shared" si="0"/>
        <v>4</v>
      </c>
      <c r="S17" s="123">
        <f t="shared" ref="S17" si="6">R17+R18</f>
        <v>4</v>
      </c>
      <c r="U17" s="42"/>
    </row>
    <row r="18" spans="1:21" ht="16.5" thickTop="1" thickBot="1" x14ac:dyDescent="0.25">
      <c r="A18" s="121"/>
      <c r="B18" s="21" t="s">
        <v>11</v>
      </c>
      <c r="C18" s="46"/>
      <c r="D18" s="47"/>
      <c r="E18" s="47"/>
      <c r="F18" s="47"/>
      <c r="G18" s="47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0">
        <f t="shared" si="0"/>
        <v>0</v>
      </c>
      <c r="S18" s="124"/>
      <c r="U18" s="42"/>
    </row>
    <row r="19" spans="1:21" ht="43.5" customHeight="1" thickTop="1" thickBot="1" x14ac:dyDescent="0.25">
      <c r="A19" s="120" t="s">
        <v>132</v>
      </c>
      <c r="B19" s="20" t="s">
        <v>10</v>
      </c>
      <c r="C19" s="46"/>
      <c r="D19" s="47"/>
      <c r="E19" s="47">
        <v>1</v>
      </c>
      <c r="F19" s="47"/>
      <c r="G19" s="47"/>
      <c r="H19" s="41"/>
      <c r="I19" s="41">
        <v>8</v>
      </c>
      <c r="J19" s="41">
        <v>3</v>
      </c>
      <c r="K19" s="41">
        <v>3</v>
      </c>
      <c r="L19" s="41"/>
      <c r="M19" s="41"/>
      <c r="N19" s="41"/>
      <c r="O19" s="41">
        <v>1</v>
      </c>
      <c r="P19" s="41"/>
      <c r="Q19" s="41"/>
      <c r="R19" s="40">
        <f t="shared" si="0"/>
        <v>16</v>
      </c>
      <c r="S19" s="123">
        <f t="shared" si="4"/>
        <v>20</v>
      </c>
      <c r="U19" s="42"/>
    </row>
    <row r="20" spans="1:21" ht="16.5" thickTop="1" thickBot="1" x14ac:dyDescent="0.25">
      <c r="A20" s="121"/>
      <c r="B20" s="21" t="s">
        <v>11</v>
      </c>
      <c r="C20" s="46"/>
      <c r="D20" s="47"/>
      <c r="E20" s="47"/>
      <c r="F20" s="47"/>
      <c r="G20" s="47"/>
      <c r="H20" s="41"/>
      <c r="I20" s="41">
        <v>1</v>
      </c>
      <c r="J20" s="41">
        <v>1</v>
      </c>
      <c r="K20" s="41">
        <v>2</v>
      </c>
      <c r="L20" s="41"/>
      <c r="M20" s="41"/>
      <c r="N20" s="41"/>
      <c r="O20" s="41"/>
      <c r="P20" s="41"/>
      <c r="Q20" s="41"/>
      <c r="R20" s="40">
        <f t="shared" si="0"/>
        <v>4</v>
      </c>
      <c r="S20" s="124"/>
      <c r="U20" s="42"/>
    </row>
    <row r="21" spans="1:21" ht="28.5" customHeight="1" thickTop="1" thickBot="1" x14ac:dyDescent="0.25">
      <c r="A21" s="120" t="s">
        <v>102</v>
      </c>
      <c r="B21" s="20" t="s">
        <v>10</v>
      </c>
      <c r="C21" s="46"/>
      <c r="D21" s="47"/>
      <c r="E21" s="47">
        <v>3</v>
      </c>
      <c r="F21" s="47"/>
      <c r="G21" s="47"/>
      <c r="H21" s="41"/>
      <c r="I21" s="41">
        <v>9</v>
      </c>
      <c r="J21" s="41">
        <v>3</v>
      </c>
      <c r="K21" s="41">
        <v>5</v>
      </c>
      <c r="L21" s="41"/>
      <c r="M21" s="41"/>
      <c r="N21" s="41">
        <v>1</v>
      </c>
      <c r="O21" s="41">
        <v>2</v>
      </c>
      <c r="P21" s="41"/>
      <c r="Q21" s="41"/>
      <c r="R21" s="40">
        <f t="shared" si="0"/>
        <v>23</v>
      </c>
      <c r="S21" s="123">
        <f t="shared" si="5"/>
        <v>26</v>
      </c>
      <c r="U21" s="42"/>
    </row>
    <row r="22" spans="1:21" ht="16.5" thickTop="1" thickBot="1" x14ac:dyDescent="0.25">
      <c r="A22" s="121"/>
      <c r="B22" s="21" t="s">
        <v>11</v>
      </c>
      <c r="C22" s="46"/>
      <c r="D22" s="47"/>
      <c r="E22" s="47">
        <v>1</v>
      </c>
      <c r="F22" s="47"/>
      <c r="G22" s="47"/>
      <c r="H22" s="41"/>
      <c r="I22" s="41">
        <v>1</v>
      </c>
      <c r="J22" s="41"/>
      <c r="K22" s="41">
        <v>1</v>
      </c>
      <c r="L22" s="41"/>
      <c r="M22" s="41"/>
      <c r="N22" s="41"/>
      <c r="O22" s="41"/>
      <c r="P22" s="41"/>
      <c r="Q22" s="41"/>
      <c r="R22" s="40">
        <f t="shared" si="0"/>
        <v>3</v>
      </c>
      <c r="S22" s="124"/>
      <c r="U22" s="42"/>
    </row>
    <row r="23" spans="1:21" ht="43.5" customHeight="1" thickTop="1" thickBot="1" x14ac:dyDescent="0.25">
      <c r="A23" s="120" t="s">
        <v>103</v>
      </c>
      <c r="B23" s="20" t="s">
        <v>10</v>
      </c>
      <c r="C23" s="46"/>
      <c r="D23" s="47">
        <v>1</v>
      </c>
      <c r="E23" s="47">
        <v>2</v>
      </c>
      <c r="F23" s="47"/>
      <c r="G23" s="47"/>
      <c r="H23" s="41"/>
      <c r="I23" s="41"/>
      <c r="J23" s="41">
        <v>1</v>
      </c>
      <c r="K23" s="41"/>
      <c r="L23" s="41"/>
      <c r="M23" s="41"/>
      <c r="N23" s="41"/>
      <c r="O23" s="41"/>
      <c r="P23" s="41"/>
      <c r="Q23" s="41"/>
      <c r="R23" s="40">
        <f t="shared" si="0"/>
        <v>4</v>
      </c>
      <c r="S23" s="123">
        <f t="shared" ref="S23" si="7">R23+R24</f>
        <v>4</v>
      </c>
      <c r="U23" s="42"/>
    </row>
    <row r="24" spans="1:21" ht="16.5" thickTop="1" thickBot="1" x14ac:dyDescent="0.25">
      <c r="A24" s="121"/>
      <c r="B24" s="21" t="s">
        <v>11</v>
      </c>
      <c r="C24" s="46"/>
      <c r="D24" s="47"/>
      <c r="E24" s="47"/>
      <c r="F24" s="47"/>
      <c r="G24" s="47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0">
        <f t="shared" si="0"/>
        <v>0</v>
      </c>
      <c r="S24" s="124"/>
      <c r="U24" s="42"/>
    </row>
    <row r="25" spans="1:21" ht="41.25" customHeight="1" thickTop="1" thickBot="1" x14ac:dyDescent="0.25">
      <c r="A25" s="120" t="s">
        <v>112</v>
      </c>
      <c r="B25" s="20" t="s">
        <v>10</v>
      </c>
      <c r="C25" s="46"/>
      <c r="D25" s="47">
        <v>1</v>
      </c>
      <c r="E25" s="47">
        <v>8</v>
      </c>
      <c r="F25" s="47"/>
      <c r="G25" s="47"/>
      <c r="H25" s="41">
        <v>2</v>
      </c>
      <c r="I25" s="41">
        <v>7</v>
      </c>
      <c r="J25" s="41">
        <v>3</v>
      </c>
      <c r="K25" s="41">
        <v>3</v>
      </c>
      <c r="L25" s="41"/>
      <c r="M25" s="41"/>
      <c r="N25" s="41"/>
      <c r="O25" s="41"/>
      <c r="P25" s="41"/>
      <c r="Q25" s="41">
        <v>2</v>
      </c>
      <c r="R25" s="40">
        <f t="shared" si="0"/>
        <v>26</v>
      </c>
      <c r="S25" s="123">
        <f t="shared" si="4"/>
        <v>42</v>
      </c>
      <c r="U25" s="42"/>
    </row>
    <row r="26" spans="1:21" ht="16.5" thickTop="1" thickBot="1" x14ac:dyDescent="0.25">
      <c r="A26" s="121"/>
      <c r="B26" s="21" t="s">
        <v>11</v>
      </c>
      <c r="C26" s="46"/>
      <c r="D26" s="47"/>
      <c r="E26" s="47">
        <v>7</v>
      </c>
      <c r="F26" s="47"/>
      <c r="G26" s="47"/>
      <c r="H26" s="41">
        <v>2</v>
      </c>
      <c r="I26" s="41">
        <v>2</v>
      </c>
      <c r="J26" s="41">
        <v>4</v>
      </c>
      <c r="K26" s="41">
        <v>1</v>
      </c>
      <c r="L26" s="41"/>
      <c r="M26" s="41"/>
      <c r="N26" s="41"/>
      <c r="O26" s="41"/>
      <c r="P26" s="41"/>
      <c r="Q26" s="41"/>
      <c r="R26" s="40">
        <f t="shared" si="0"/>
        <v>16</v>
      </c>
      <c r="S26" s="124"/>
      <c r="U26" s="42"/>
    </row>
    <row r="27" spans="1:21" ht="56.25" customHeight="1" thickTop="1" thickBot="1" x14ac:dyDescent="0.25">
      <c r="A27" s="120" t="s">
        <v>113</v>
      </c>
      <c r="B27" s="20" t="s">
        <v>10</v>
      </c>
      <c r="C27" s="46"/>
      <c r="D27" s="47"/>
      <c r="E27" s="47">
        <v>1</v>
      </c>
      <c r="F27" s="47"/>
      <c r="G27" s="47"/>
      <c r="H27" s="41"/>
      <c r="I27" s="41">
        <v>2</v>
      </c>
      <c r="J27" s="41"/>
      <c r="K27" s="41">
        <v>1</v>
      </c>
      <c r="L27" s="41"/>
      <c r="M27" s="41"/>
      <c r="N27" s="41"/>
      <c r="O27" s="41"/>
      <c r="P27" s="41"/>
      <c r="Q27" s="41"/>
      <c r="R27" s="40">
        <f t="shared" si="0"/>
        <v>4</v>
      </c>
      <c r="S27" s="123">
        <f t="shared" si="5"/>
        <v>12</v>
      </c>
      <c r="U27" s="42"/>
    </row>
    <row r="28" spans="1:21" ht="16.5" thickTop="1" thickBot="1" x14ac:dyDescent="0.25">
      <c r="A28" s="121"/>
      <c r="B28" s="21" t="s">
        <v>11</v>
      </c>
      <c r="C28" s="46"/>
      <c r="D28" s="47"/>
      <c r="E28" s="47"/>
      <c r="F28" s="47"/>
      <c r="G28" s="47"/>
      <c r="H28" s="41"/>
      <c r="I28" s="41"/>
      <c r="J28" s="41">
        <v>2</v>
      </c>
      <c r="K28" s="41">
        <v>6</v>
      </c>
      <c r="L28" s="41"/>
      <c r="M28" s="41"/>
      <c r="N28" s="41"/>
      <c r="O28" s="41"/>
      <c r="P28" s="41"/>
      <c r="Q28" s="41"/>
      <c r="R28" s="40">
        <f t="shared" si="0"/>
        <v>8</v>
      </c>
      <c r="S28" s="124"/>
      <c r="U28" s="42"/>
    </row>
    <row r="29" spans="1:21" ht="15" customHeight="1" thickTop="1" thickBot="1" x14ac:dyDescent="0.25">
      <c r="A29" s="120" t="s">
        <v>120</v>
      </c>
      <c r="B29" s="20" t="s">
        <v>10</v>
      </c>
      <c r="C29" s="48"/>
      <c r="D29" s="40"/>
      <c r="E29" s="40">
        <v>2</v>
      </c>
      <c r="F29" s="40"/>
      <c r="G29" s="40"/>
      <c r="H29" s="40"/>
      <c r="I29" s="40"/>
      <c r="J29" s="40">
        <v>1</v>
      </c>
      <c r="K29" s="40">
        <v>1</v>
      </c>
      <c r="L29" s="40"/>
      <c r="M29" s="40"/>
      <c r="N29" s="40"/>
      <c r="O29" s="40"/>
      <c r="P29" s="40"/>
      <c r="Q29" s="40"/>
      <c r="R29" s="40">
        <f t="shared" si="0"/>
        <v>4</v>
      </c>
      <c r="S29" s="123">
        <f t="shared" ref="S29" si="8">R29+R30</f>
        <v>5</v>
      </c>
    </row>
    <row r="30" spans="1:21" ht="42.75" customHeight="1" thickTop="1" thickBot="1" x14ac:dyDescent="0.25">
      <c r="A30" s="121"/>
      <c r="B30" s="21" t="s">
        <v>11</v>
      </c>
      <c r="C30" s="49"/>
      <c r="D30" s="41"/>
      <c r="E30" s="41"/>
      <c r="F30" s="41"/>
      <c r="G30" s="41"/>
      <c r="H30" s="41"/>
      <c r="I30" s="41"/>
      <c r="J30" s="41"/>
      <c r="K30" s="41">
        <v>1</v>
      </c>
      <c r="L30" s="41"/>
      <c r="M30" s="41"/>
      <c r="N30" s="41"/>
      <c r="O30" s="41"/>
      <c r="P30" s="41"/>
      <c r="Q30" s="41"/>
      <c r="R30" s="40">
        <f t="shared" si="0"/>
        <v>1</v>
      </c>
      <c r="S30" s="124"/>
      <c r="U30" s="42"/>
    </row>
    <row r="31" spans="1:21" ht="15" customHeight="1" thickTop="1" thickBot="1" x14ac:dyDescent="0.25">
      <c r="A31" s="120" t="s">
        <v>108</v>
      </c>
      <c r="B31" s="20" t="s">
        <v>10</v>
      </c>
      <c r="C31" s="49"/>
      <c r="D31" s="41"/>
      <c r="E31" s="41"/>
      <c r="F31" s="41"/>
      <c r="G31" s="41"/>
      <c r="H31" s="41">
        <v>1</v>
      </c>
      <c r="I31" s="41">
        <v>1</v>
      </c>
      <c r="J31" s="41">
        <v>1</v>
      </c>
      <c r="K31" s="41">
        <v>6</v>
      </c>
      <c r="L31" s="41"/>
      <c r="M31" s="41"/>
      <c r="N31" s="41"/>
      <c r="O31" s="41"/>
      <c r="P31" s="41"/>
      <c r="Q31" s="41"/>
      <c r="R31" s="40">
        <f t="shared" si="0"/>
        <v>9</v>
      </c>
      <c r="S31" s="123">
        <f t="shared" si="4"/>
        <v>18</v>
      </c>
      <c r="U31" s="42"/>
    </row>
    <row r="32" spans="1:21" ht="45" customHeight="1" thickTop="1" thickBot="1" x14ac:dyDescent="0.25">
      <c r="A32" s="121"/>
      <c r="B32" s="21" t="s">
        <v>11</v>
      </c>
      <c r="C32" s="49"/>
      <c r="D32" s="41"/>
      <c r="E32" s="41"/>
      <c r="F32" s="41"/>
      <c r="G32" s="41"/>
      <c r="H32" s="41"/>
      <c r="I32" s="41">
        <v>1</v>
      </c>
      <c r="J32" s="41">
        <v>5</v>
      </c>
      <c r="K32" s="41">
        <v>3</v>
      </c>
      <c r="L32" s="41"/>
      <c r="M32" s="41"/>
      <c r="N32" s="41"/>
      <c r="O32" s="41"/>
      <c r="P32" s="41"/>
      <c r="Q32" s="41"/>
      <c r="R32" s="40">
        <f t="shared" si="0"/>
        <v>9</v>
      </c>
      <c r="S32" s="124"/>
      <c r="U32" s="42"/>
    </row>
    <row r="33" spans="1:21" ht="15" customHeight="1" thickTop="1" thickBot="1" x14ac:dyDescent="0.25">
      <c r="A33" s="120" t="s">
        <v>121</v>
      </c>
      <c r="B33" s="20" t="s">
        <v>10</v>
      </c>
      <c r="C33" s="49"/>
      <c r="D33" s="41"/>
      <c r="E33" s="41">
        <v>1</v>
      </c>
      <c r="F33" s="41"/>
      <c r="G33" s="41"/>
      <c r="H33" s="41">
        <v>7</v>
      </c>
      <c r="I33" s="41">
        <v>6</v>
      </c>
      <c r="J33" s="41">
        <v>3</v>
      </c>
      <c r="K33" s="41">
        <v>1</v>
      </c>
      <c r="L33" s="41"/>
      <c r="M33" s="41"/>
      <c r="N33" s="41"/>
      <c r="O33" s="41">
        <v>2</v>
      </c>
      <c r="P33" s="41"/>
      <c r="Q33" s="41"/>
      <c r="R33" s="40">
        <f t="shared" si="0"/>
        <v>20</v>
      </c>
      <c r="S33" s="123">
        <f t="shared" si="5"/>
        <v>63</v>
      </c>
      <c r="U33" s="42"/>
    </row>
    <row r="34" spans="1:21" ht="15" customHeight="1" thickTop="1" thickBot="1" x14ac:dyDescent="0.25">
      <c r="A34" s="121"/>
      <c r="B34" s="21" t="s">
        <v>11</v>
      </c>
      <c r="C34" s="49"/>
      <c r="D34" s="41"/>
      <c r="E34" s="41"/>
      <c r="F34" s="41"/>
      <c r="G34" s="41"/>
      <c r="H34" s="41">
        <v>5</v>
      </c>
      <c r="I34" s="41">
        <v>16</v>
      </c>
      <c r="J34" s="41">
        <v>13</v>
      </c>
      <c r="K34" s="41">
        <v>8</v>
      </c>
      <c r="L34" s="41"/>
      <c r="M34" s="41"/>
      <c r="N34" s="41">
        <v>1</v>
      </c>
      <c r="O34" s="41"/>
      <c r="P34" s="41"/>
      <c r="Q34" s="41"/>
      <c r="R34" s="40">
        <f t="shared" si="0"/>
        <v>43</v>
      </c>
      <c r="S34" s="124"/>
      <c r="U34" s="42"/>
    </row>
    <row r="35" spans="1:21" ht="15" customHeight="1" thickTop="1" thickBot="1" x14ac:dyDescent="0.25">
      <c r="A35" s="120" t="s">
        <v>89</v>
      </c>
      <c r="B35" s="20" t="s">
        <v>10</v>
      </c>
      <c r="C35" s="49"/>
      <c r="D35" s="41"/>
      <c r="E35" s="41">
        <v>2</v>
      </c>
      <c r="F35" s="41"/>
      <c r="G35" s="41"/>
      <c r="H35" s="41">
        <v>1</v>
      </c>
      <c r="I35" s="41">
        <v>4</v>
      </c>
      <c r="J35" s="41">
        <v>4</v>
      </c>
      <c r="K35" s="41">
        <v>2</v>
      </c>
      <c r="L35" s="41"/>
      <c r="M35" s="41"/>
      <c r="N35" s="41"/>
      <c r="O35" s="41"/>
      <c r="P35" s="41"/>
      <c r="Q35" s="41"/>
      <c r="R35" s="40">
        <f t="shared" si="0"/>
        <v>13</v>
      </c>
      <c r="S35" s="123">
        <f t="shared" ref="S35" si="9">R35+R36</f>
        <v>16</v>
      </c>
      <c r="U35" s="42"/>
    </row>
    <row r="36" spans="1:21" ht="45" customHeight="1" thickTop="1" thickBot="1" x14ac:dyDescent="0.25">
      <c r="A36" s="121"/>
      <c r="B36" s="21" t="s">
        <v>11</v>
      </c>
      <c r="C36" s="49"/>
      <c r="D36" s="41"/>
      <c r="E36" s="41">
        <v>1</v>
      </c>
      <c r="F36" s="41"/>
      <c r="G36" s="41"/>
      <c r="H36" s="41"/>
      <c r="I36" s="41"/>
      <c r="J36" s="41">
        <v>1</v>
      </c>
      <c r="K36" s="41">
        <v>1</v>
      </c>
      <c r="L36" s="41"/>
      <c r="M36" s="41"/>
      <c r="N36" s="41"/>
      <c r="O36" s="41"/>
      <c r="P36" s="41"/>
      <c r="Q36" s="41"/>
      <c r="R36" s="40">
        <f t="shared" si="0"/>
        <v>3</v>
      </c>
      <c r="S36" s="124"/>
      <c r="U36" s="42"/>
    </row>
    <row r="37" spans="1:21" ht="15" customHeight="1" thickTop="1" thickBot="1" x14ac:dyDescent="0.25">
      <c r="A37" s="120" t="s">
        <v>122</v>
      </c>
      <c r="B37" s="20" t="s">
        <v>10</v>
      </c>
      <c r="C37" s="49"/>
      <c r="D37" s="41"/>
      <c r="E37" s="41"/>
      <c r="F37" s="41"/>
      <c r="G37" s="41"/>
      <c r="H37" s="41">
        <v>1</v>
      </c>
      <c r="I37" s="41">
        <v>1</v>
      </c>
      <c r="J37" s="41">
        <v>1</v>
      </c>
      <c r="K37" s="41"/>
      <c r="L37" s="41"/>
      <c r="M37" s="41"/>
      <c r="N37" s="41"/>
      <c r="O37" s="41"/>
      <c r="P37" s="41"/>
      <c r="Q37" s="41"/>
      <c r="R37" s="40">
        <f t="shared" si="0"/>
        <v>3</v>
      </c>
      <c r="S37" s="123">
        <f t="shared" si="4"/>
        <v>5</v>
      </c>
      <c r="U37" s="42"/>
    </row>
    <row r="38" spans="1:21" ht="30" customHeight="1" thickTop="1" thickBot="1" x14ac:dyDescent="0.25">
      <c r="A38" s="121"/>
      <c r="B38" s="21" t="s">
        <v>11</v>
      </c>
      <c r="C38" s="49"/>
      <c r="D38" s="41"/>
      <c r="E38" s="41"/>
      <c r="F38" s="41"/>
      <c r="G38" s="41"/>
      <c r="H38" s="41"/>
      <c r="I38" s="41"/>
      <c r="J38" s="41"/>
      <c r="K38" s="41">
        <v>2</v>
      </c>
      <c r="L38" s="41"/>
      <c r="M38" s="41"/>
      <c r="N38" s="41"/>
      <c r="O38" s="41"/>
      <c r="P38" s="41"/>
      <c r="Q38" s="41"/>
      <c r="R38" s="40">
        <f t="shared" si="0"/>
        <v>2</v>
      </c>
      <c r="S38" s="124"/>
      <c r="U38" s="42"/>
    </row>
    <row r="39" spans="1:21" ht="15" customHeight="1" thickTop="1" thickBot="1" x14ac:dyDescent="0.25">
      <c r="A39" s="120" t="s">
        <v>123</v>
      </c>
      <c r="B39" s="20" t="s">
        <v>10</v>
      </c>
      <c r="C39" s="49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0">
        <f t="shared" si="0"/>
        <v>0</v>
      </c>
      <c r="S39" s="123">
        <f t="shared" si="5"/>
        <v>0</v>
      </c>
      <c r="U39" s="42"/>
    </row>
    <row r="40" spans="1:21" ht="15" customHeight="1" thickTop="1" thickBot="1" x14ac:dyDescent="0.25">
      <c r="A40" s="121"/>
      <c r="B40" s="21" t="s">
        <v>11</v>
      </c>
      <c r="C40" s="49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0">
        <f t="shared" si="0"/>
        <v>0</v>
      </c>
      <c r="S40" s="124"/>
      <c r="U40" s="42"/>
    </row>
    <row r="41" spans="1:21" ht="16.5" thickTop="1" x14ac:dyDescent="0.2">
      <c r="A41" s="125" t="s">
        <v>7</v>
      </c>
      <c r="B41" s="126"/>
      <c r="C41" s="61">
        <f>SUM(C5:C40)</f>
        <v>2</v>
      </c>
      <c r="D41" s="61">
        <f>SUM(D5:D40)</f>
        <v>9</v>
      </c>
      <c r="E41" s="61">
        <f>SUM(E5:E40)</f>
        <v>55</v>
      </c>
      <c r="F41" s="61"/>
      <c r="G41" s="61"/>
      <c r="H41" s="61">
        <f>SUM(H5:H40)</f>
        <v>26</v>
      </c>
      <c r="I41" s="61">
        <f>SUM(I5:I40)</f>
        <v>87</v>
      </c>
      <c r="J41" s="61">
        <f>SUM(J5:J40)</f>
        <v>73</v>
      </c>
      <c r="K41" s="61">
        <f>SUM(K5:K40)</f>
        <v>58</v>
      </c>
      <c r="L41" s="61">
        <f>SUM(L5:L40)</f>
        <v>0</v>
      </c>
      <c r="M41" s="62"/>
      <c r="N41" s="62">
        <f>SUM(N7:N40)</f>
        <v>5</v>
      </c>
      <c r="O41" s="62">
        <f>SUM(O7:O40)</f>
        <v>8</v>
      </c>
      <c r="P41" s="62"/>
      <c r="Q41" s="62">
        <f>SUM(Q7:Q40)</f>
        <v>2</v>
      </c>
      <c r="R41" s="63">
        <f>SUM(R5:R40)</f>
        <v>325</v>
      </c>
      <c r="S41" s="123">
        <f>R41+R42</f>
        <v>325</v>
      </c>
    </row>
    <row r="42" spans="1:21" ht="15.75" x14ac:dyDescent="0.2">
      <c r="A42" s="125" t="s">
        <v>48</v>
      </c>
      <c r="B42" s="126"/>
      <c r="C42" s="127">
        <f>C41+D41+E41+F41+G41</f>
        <v>66</v>
      </c>
      <c r="D42" s="127"/>
      <c r="E42" s="127"/>
      <c r="F42" s="127"/>
      <c r="G42" s="127"/>
      <c r="H42" s="127">
        <f>H41+I41+J41+K41+L41</f>
        <v>244</v>
      </c>
      <c r="I42" s="127"/>
      <c r="J42" s="127"/>
      <c r="K42" s="127"/>
      <c r="L42" s="127"/>
      <c r="M42" s="128">
        <f>N41+O41+P41+Q41</f>
        <v>15</v>
      </c>
      <c r="N42" s="129"/>
      <c r="O42" s="129"/>
      <c r="P42" s="129"/>
      <c r="Q42" s="130"/>
      <c r="R42" s="64"/>
      <c r="S42" s="124"/>
    </row>
    <row r="43" spans="1:2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21" ht="18.75" x14ac:dyDescent="0.2">
      <c r="A44" s="4"/>
    </row>
  </sheetData>
  <mergeCells count="50">
    <mergeCell ref="S35:S36"/>
    <mergeCell ref="S37:S38"/>
    <mergeCell ref="S25:S26"/>
    <mergeCell ref="S27:S28"/>
    <mergeCell ref="S29:S30"/>
    <mergeCell ref="S31:S32"/>
    <mergeCell ref="S33:S34"/>
    <mergeCell ref="S15:S16"/>
    <mergeCell ref="S17:S18"/>
    <mergeCell ref="S19:S20"/>
    <mergeCell ref="S21:S22"/>
    <mergeCell ref="S23:S24"/>
    <mergeCell ref="S5:S6"/>
    <mergeCell ref="S7:S8"/>
    <mergeCell ref="S9:S10"/>
    <mergeCell ref="S11:S12"/>
    <mergeCell ref="S13:S14"/>
    <mergeCell ref="A39:A40"/>
    <mergeCell ref="A37:A38"/>
    <mergeCell ref="S41:S42"/>
    <mergeCell ref="A42:B42"/>
    <mergeCell ref="A41:B41"/>
    <mergeCell ref="C42:G42"/>
    <mergeCell ref="H42:L42"/>
    <mergeCell ref="S39:S40"/>
    <mergeCell ref="M42:Q42"/>
    <mergeCell ref="A27:A28"/>
    <mergeCell ref="A25:A26"/>
    <mergeCell ref="A31:A32"/>
    <mergeCell ref="A29:A30"/>
    <mergeCell ref="A35:A36"/>
    <mergeCell ref="A33:A34"/>
    <mergeCell ref="A15:A16"/>
    <mergeCell ref="A13:A14"/>
    <mergeCell ref="A19:A20"/>
    <mergeCell ref="A17:A18"/>
    <mergeCell ref="A23:A24"/>
    <mergeCell ref="A21:A22"/>
    <mergeCell ref="A5:A6"/>
    <mergeCell ref="A2:B4"/>
    <mergeCell ref="C2:Q2"/>
    <mergeCell ref="A7:A8"/>
    <mergeCell ref="A11:A12"/>
    <mergeCell ref="A9:A10"/>
    <mergeCell ref="M3:Q3"/>
    <mergeCell ref="A1:S1"/>
    <mergeCell ref="C3:G3"/>
    <mergeCell ref="H3:L3"/>
    <mergeCell ref="R2:R4"/>
    <mergeCell ref="S2:S4"/>
  </mergeCells>
  <dataValidations count="1">
    <dataValidation type="whole" errorStyle="warning" allowBlank="1" showInputMessage="1" showErrorMessage="1" errorTitle="خطأ " error="نأمل ادخال رقم " sqref="H41:H42 S37 I41:Q41 C41:C42 D41:G41 S5 S9 S7 S11 S17 S23 S29 S35 S15 S21 S27 S33 S39 S13 S19 S25 S31 R41:R42 S41" xr:uid="{00000000-0002-0000-0800-000000000000}">
      <formula1>0</formula1>
      <formula2>2000</formula2>
    </dataValidation>
  </dataValidations>
  <printOptions horizontalCentered="1"/>
  <pageMargins left="0" right="0" top="0" bottom="0" header="0" footer="0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98fb33-a3d7-4def-9a17-7c460043f4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A23567A115324594EB7F12D25CDCC5" ma:contentTypeVersion="13" ma:contentTypeDescription="Create a new document." ma:contentTypeScope="" ma:versionID="27ad645daf564ca1ac7362ad45a74d57">
  <xsd:schema xmlns:xsd="http://www.w3.org/2001/XMLSchema" xmlns:xs="http://www.w3.org/2001/XMLSchema" xmlns:p="http://schemas.microsoft.com/office/2006/metadata/properties" xmlns:ns3="4998fb33-a3d7-4def-9a17-7c460043f431" xmlns:ns4="68474de6-bf24-43b9-a2eb-c37a819df992" targetNamespace="http://schemas.microsoft.com/office/2006/metadata/properties" ma:root="true" ma:fieldsID="565c9c014657b4925c4a168e73f16be4" ns3:_="" ns4:_="">
    <xsd:import namespace="4998fb33-a3d7-4def-9a17-7c460043f431"/>
    <xsd:import namespace="68474de6-bf24-43b9-a2eb-c37a819df9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98fb33-a3d7-4def-9a17-7c460043f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74de6-bf24-43b9-a2eb-c37a819df99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20C632-9943-4B31-9F50-22333C4B6456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68474de6-bf24-43b9-a2eb-c37a819df992"/>
    <ds:schemaRef ds:uri="4998fb33-a3d7-4def-9a17-7c460043f431"/>
  </ds:schemaRefs>
</ds:datastoreItem>
</file>

<file path=customXml/itemProps2.xml><?xml version="1.0" encoding="utf-8"?>
<ds:datastoreItem xmlns:ds="http://schemas.openxmlformats.org/officeDocument/2006/customXml" ds:itemID="{029290AD-1D1E-4B39-8A19-C5BADC5EA3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6E660C-33BB-4C7A-A9B5-6C5B728AE0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98fb33-a3d7-4def-9a17-7c460043f431"/>
    <ds:schemaRef ds:uri="68474de6-bf24-43b9-a2eb-c37a819df9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12</vt:i4>
      </vt:variant>
    </vt:vector>
  </HeadingPairs>
  <TitlesOfParts>
    <vt:vector size="12" baseType="lpstr">
      <vt:lpstr>عدد هيئة التدريس حسب الكلية</vt:lpstr>
      <vt:lpstr>عدد هيئة التدريس حسب الجنسية</vt:lpstr>
      <vt:lpstr>عدد هيئة التدريس حسب الجنس</vt:lpstr>
      <vt:lpstr>عدد هيئة التدريس حسب الرتبة</vt:lpstr>
      <vt:lpstr>ع هيئة التدريس بالرتبة والجنسية</vt:lpstr>
      <vt:lpstr>ع هيئة التدريس حسب الكلية والمؤ</vt:lpstr>
      <vt:lpstr>تطور ع هيئة التدريس جسب الرتبة</vt:lpstr>
      <vt:lpstr>نسبة ع هيئة التدريس للطلاب</vt:lpstr>
      <vt:lpstr>ع هيئة التدريس ممن تم ترقيتهم</vt:lpstr>
      <vt:lpstr>ع هيئة التدريس ممن تركوا الخدمة</vt:lpstr>
      <vt:lpstr>الأساتذة الزائرين</vt:lpstr>
      <vt:lpstr>أعداد المدرسين في المعاهد</vt:lpstr>
    </vt:vector>
  </TitlesOfParts>
  <Company>Psau.edu.sa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 Abdelhamid Mohamed issa</dc:creator>
  <cp:lastModifiedBy>Mohammed Bakry</cp:lastModifiedBy>
  <cp:lastPrinted>2022-08-06T07:59:44Z</cp:lastPrinted>
  <dcterms:created xsi:type="dcterms:W3CDTF">2022-06-01T07:03:54Z</dcterms:created>
  <dcterms:modified xsi:type="dcterms:W3CDTF">2023-12-13T06:41:21Z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0x01010017A23567A115324594EB7F12D25CDCC5</vt:lpwstr>
  </property>
</Properties>
</file>